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40" i="3"/>
  <c r="K81"/>
  <c r="H81"/>
  <c r="H42"/>
  <c r="L50"/>
  <c r="K50"/>
  <c r="K89"/>
  <c r="K87"/>
  <c r="K83"/>
  <c r="K80"/>
  <c r="L36"/>
  <c r="K105"/>
  <c r="I86"/>
  <c r="I64"/>
  <c r="I84"/>
  <c r="K76"/>
  <c r="K75"/>
  <c r="L89"/>
  <c r="L87"/>
  <c r="H87"/>
  <c r="I45"/>
  <c r="K28"/>
  <c r="K51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50" i="3"/>
  <c r="H149"/>
  <c r="L148"/>
  <c r="L146"/>
  <c r="K148"/>
  <c r="K146"/>
  <c r="J148"/>
  <c r="I148"/>
  <c r="I146"/>
  <c r="H147"/>
  <c r="H145"/>
  <c r="H144"/>
  <c r="H143"/>
  <c r="L142"/>
  <c r="K142"/>
  <c r="J142"/>
  <c r="I142"/>
  <c r="H141"/>
  <c r="H140"/>
  <c r="L139"/>
  <c r="L137"/>
  <c r="K139"/>
  <c r="K137"/>
  <c r="J139"/>
  <c r="J137"/>
  <c r="I139"/>
  <c r="I137"/>
  <c r="H138"/>
  <c r="H135"/>
  <c r="H134"/>
  <c r="H133"/>
  <c r="L132"/>
  <c r="L130"/>
  <c r="K132"/>
  <c r="K130"/>
  <c r="J132"/>
  <c r="I132"/>
  <c r="I130"/>
  <c r="H131"/>
  <c r="H128"/>
  <c r="H127"/>
  <c r="L126"/>
  <c r="L124"/>
  <c r="K126"/>
  <c r="J126"/>
  <c r="I126"/>
  <c r="H125"/>
  <c r="K124"/>
  <c r="J124"/>
  <c r="I124"/>
  <c r="H123"/>
  <c r="H122"/>
  <c r="H121"/>
  <c r="L120"/>
  <c r="K120"/>
  <c r="J120"/>
  <c r="I120"/>
  <c r="H119"/>
  <c r="H118"/>
  <c r="H117"/>
  <c r="H116"/>
  <c r="H115"/>
  <c r="H114"/>
  <c r="L113"/>
  <c r="K113"/>
  <c r="J113"/>
  <c r="I113"/>
  <c r="H112"/>
  <c r="H111"/>
  <c r="L110"/>
  <c r="K110"/>
  <c r="K106"/>
  <c r="K104"/>
  <c r="K103"/>
  <c r="J110"/>
  <c r="I110"/>
  <c r="H109"/>
  <c r="H108"/>
  <c r="L107"/>
  <c r="K107"/>
  <c r="J107"/>
  <c r="I107"/>
  <c r="I106"/>
  <c r="I104"/>
  <c r="H105"/>
  <c r="H102"/>
  <c r="H101"/>
  <c r="H100"/>
  <c r="L99"/>
  <c r="L97"/>
  <c r="K99"/>
  <c r="J99"/>
  <c r="I99"/>
  <c r="I97"/>
  <c r="H98"/>
  <c r="K97"/>
  <c r="J97"/>
  <c r="H95"/>
  <c r="H94"/>
  <c r="H93"/>
  <c r="K90"/>
  <c r="J90"/>
  <c r="I90"/>
  <c r="H88"/>
  <c r="H86"/>
  <c r="H85"/>
  <c r="L83"/>
  <c r="H83"/>
  <c r="H80"/>
  <c r="D80"/>
  <c r="L78"/>
  <c r="K78"/>
  <c r="J78"/>
  <c r="J72"/>
  <c r="I78"/>
  <c r="I72"/>
  <c r="H77"/>
  <c r="L76"/>
  <c r="L75"/>
  <c r="H74"/>
  <c r="H73"/>
  <c r="H71"/>
  <c r="H70"/>
  <c r="H68"/>
  <c r="K67"/>
  <c r="J66"/>
  <c r="I66"/>
  <c r="H64"/>
  <c r="D64"/>
  <c r="L62"/>
  <c r="K62"/>
  <c r="J62"/>
  <c r="I62"/>
  <c r="L59"/>
  <c r="K59"/>
  <c r="J59"/>
  <c r="I59"/>
  <c r="L56"/>
  <c r="K56"/>
  <c r="K54"/>
  <c r="J56"/>
  <c r="J54"/>
  <c r="I56"/>
  <c r="H55"/>
  <c r="L51"/>
  <c r="J51"/>
  <c r="I51"/>
  <c r="H50"/>
  <c r="H49"/>
  <c r="H47"/>
  <c r="H46"/>
  <c r="H44"/>
  <c r="H41"/>
  <c r="D41"/>
  <c r="L39"/>
  <c r="L33"/>
  <c r="K39"/>
  <c r="J39"/>
  <c r="J33"/>
  <c r="I39"/>
  <c r="I33"/>
  <c r="H38"/>
  <c r="H37"/>
  <c r="H35"/>
  <c r="H34"/>
  <c r="H32"/>
  <c r="H31"/>
  <c r="H29"/>
  <c r="J27"/>
  <c r="I27"/>
  <c r="H25"/>
  <c r="D25"/>
  <c r="L23"/>
  <c r="K23"/>
  <c r="J23"/>
  <c r="I23"/>
  <c r="L20"/>
  <c r="K20"/>
  <c r="J20"/>
  <c r="I20"/>
  <c r="L17"/>
  <c r="K17"/>
  <c r="J17"/>
  <c r="J15"/>
  <c r="I17"/>
  <c r="H16"/>
  <c r="D9"/>
  <c r="H85" i="2"/>
  <c r="H80"/>
  <c r="P29"/>
  <c r="E8"/>
  <c r="L54" i="3"/>
  <c r="H107"/>
  <c r="J106"/>
  <c r="J104"/>
  <c r="J103"/>
  <c r="L69"/>
  <c r="L66"/>
  <c r="H28"/>
  <c r="K45"/>
  <c r="J52"/>
  <c r="H23"/>
  <c r="H99"/>
  <c r="H132"/>
  <c r="L90"/>
  <c r="H90"/>
  <c r="K33"/>
  <c r="H33"/>
  <c r="K72"/>
  <c r="H48"/>
  <c r="K27"/>
  <c r="K15"/>
  <c r="J91"/>
  <c r="H59"/>
  <c r="H113"/>
  <c r="H126"/>
  <c r="K136"/>
  <c r="G9" i="4"/>
  <c r="L15" i="3"/>
  <c r="J136"/>
  <c r="H148"/>
  <c r="G10" i="4"/>
  <c r="H97" i="3"/>
  <c r="G13" i="4"/>
  <c r="H17" i="3"/>
  <c r="H56"/>
  <c r="H62"/>
  <c r="J130"/>
  <c r="H130"/>
  <c r="G5" i="4"/>
  <c r="G14"/>
  <c r="H139" i="3"/>
  <c r="H120"/>
  <c r="H110"/>
  <c r="L106"/>
  <c r="L104"/>
  <c r="L103"/>
  <c r="H89"/>
  <c r="H39"/>
  <c r="H75"/>
  <c r="I15"/>
  <c r="I52"/>
  <c r="H76"/>
  <c r="L72"/>
  <c r="L136"/>
  <c r="H51"/>
  <c r="H124"/>
  <c r="I136"/>
  <c r="H137"/>
  <c r="I103"/>
  <c r="I54"/>
  <c r="J146"/>
  <c r="H146"/>
  <c r="K66"/>
  <c r="H142"/>
  <c r="H20"/>
  <c r="H67"/>
  <c r="H78"/>
  <c r="H69"/>
  <c r="H72"/>
  <c r="K52"/>
  <c r="H15"/>
  <c r="H103"/>
  <c r="H106"/>
  <c r="H104"/>
  <c r="K84"/>
  <c r="H84"/>
  <c r="L30"/>
  <c r="H45"/>
  <c r="H136"/>
  <c r="H66"/>
  <c r="L91"/>
  <c r="H54"/>
  <c r="I91"/>
  <c r="K91"/>
  <c r="H91"/>
  <c r="H30"/>
  <c r="L27"/>
  <c r="H27"/>
  <c r="L52"/>
  <c r="H52"/>
</calcChain>
</file>

<file path=xl/sharedStrings.xml><?xml version="1.0" encoding="utf-8"?>
<sst xmlns="http://schemas.openxmlformats.org/spreadsheetml/2006/main" count="3997" uniqueCount="2047">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</sst>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d\.mm\.yyyy"/>
    <numFmt numFmtId="166" formatCode="#,##0.00000"/>
    <numFmt numFmtId="167" formatCode="#,##0.000000"/>
  </numFmts>
  <fonts count="33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8"/>
      <name val="Calibri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2" fillId="0" borderId="0" applyFill="0" applyBorder="0"/>
  </cellStyleXfs>
  <cellXfs count="177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0" fontId="19" fillId="11" borderId="11" xfId="1" applyNumberFormat="1" applyFont="1" applyFill="1" applyBorder="1" applyAlignment="1">
      <alignment horizontal="left" vertical="center" wrapText="1" indent="1"/>
    </xf>
    <xf numFmtId="0" fontId="19" fillId="8" borderId="2" xfId="1" applyNumberFormat="1" applyFont="1" applyFill="1" applyBorder="1" applyAlignment="1">
      <alignment horizontal="left" vertical="center" wrapText="1" indent="2"/>
    </xf>
    <xf numFmtId="167" fontId="19" fillId="10" borderId="9" xfId="0" applyNumberFormat="1" applyFont="1" applyFill="1" applyBorder="1" applyAlignment="1" applyProtection="1">
      <alignment horizontal="right" vertical="center"/>
      <protection locked="0"/>
    </xf>
    <xf numFmtId="167" fontId="19" fillId="1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633</v>
      </c>
      <c r="AB1" s="3"/>
      <c r="AC1" s="3"/>
    </row>
    <row r="2" spans="1:29" ht="15" customHeight="1">
      <c r="A2" s="3"/>
      <c r="B2" s="147" t="s">
        <v>634</v>
      </c>
      <c r="C2" s="147"/>
      <c r="D2" s="147"/>
      <c r="E2" s="147"/>
      <c r="F2" s="147"/>
      <c r="G2" s="14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7" t="s">
        <v>635</v>
      </c>
      <c r="C3" s="147"/>
      <c r="D3" s="147"/>
      <c r="E3" s="147"/>
      <c r="F3" s="147"/>
      <c r="G3" s="14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8" t="s">
        <v>636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9"/>
      <c r="AA5" s="4"/>
      <c r="AB5" s="8"/>
      <c r="AC5" s="8"/>
    </row>
    <row r="6" spans="1:29" ht="6" customHeight="1">
      <c r="A6" s="11"/>
      <c r="B6" s="149" t="s">
        <v>637</v>
      </c>
      <c r="C6" s="15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9"/>
      <c r="C7" s="15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9"/>
      <c r="C8" s="150"/>
      <c r="D8" s="21"/>
      <c r="E8" s="22" t="s">
        <v>638</v>
      </c>
      <c r="F8" s="152" t="s">
        <v>639</v>
      </c>
      <c r="G8" s="153"/>
      <c r="H8" s="153"/>
      <c r="I8" s="153"/>
      <c r="J8" s="153"/>
      <c r="K8" s="153"/>
      <c r="L8" s="153"/>
      <c r="M8" s="153"/>
      <c r="N8" s="21"/>
      <c r="O8" s="23" t="s">
        <v>638</v>
      </c>
      <c r="P8" s="154" t="s">
        <v>640</v>
      </c>
      <c r="Q8" s="155"/>
      <c r="R8" s="155"/>
      <c r="S8" s="155"/>
      <c r="T8" s="155"/>
      <c r="U8" s="155"/>
      <c r="V8" s="155"/>
      <c r="W8" s="155"/>
      <c r="X8" s="155"/>
      <c r="Y8" s="17"/>
      <c r="Z8" s="15"/>
      <c r="AA8" s="3"/>
      <c r="AB8" s="3"/>
      <c r="AC8" s="3"/>
    </row>
    <row r="9" spans="1:29" ht="15" customHeight="1">
      <c r="A9" s="11"/>
      <c r="B9" s="149"/>
      <c r="C9" s="150"/>
      <c r="D9" s="21"/>
      <c r="E9" s="24" t="s">
        <v>638</v>
      </c>
      <c r="F9" s="152" t="s">
        <v>641</v>
      </c>
      <c r="G9" s="153"/>
      <c r="H9" s="153"/>
      <c r="I9" s="153"/>
      <c r="J9" s="153"/>
      <c r="K9" s="153"/>
      <c r="L9" s="153"/>
      <c r="M9" s="153"/>
      <c r="N9" s="21"/>
      <c r="O9" s="25" t="s">
        <v>638</v>
      </c>
      <c r="P9" s="154" t="s">
        <v>642</v>
      </c>
      <c r="Q9" s="155"/>
      <c r="R9" s="155"/>
      <c r="S9" s="155"/>
      <c r="T9" s="155"/>
      <c r="U9" s="155"/>
      <c r="V9" s="155"/>
      <c r="W9" s="155"/>
      <c r="X9" s="155"/>
      <c r="Y9" s="17"/>
      <c r="Z9" s="15"/>
      <c r="AA9" s="3"/>
      <c r="AB9" s="3"/>
      <c r="AC9" s="3"/>
    </row>
    <row r="10" spans="1:29" ht="21" customHeight="1">
      <c r="A10" s="11"/>
      <c r="B10" s="149"/>
      <c r="C10" s="151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6" t="s">
        <v>643</v>
      </c>
      <c r="C11" s="15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9"/>
      <c r="C12" s="151"/>
      <c r="D12" s="20"/>
      <c r="E12" s="153" t="s">
        <v>644</v>
      </c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7"/>
      <c r="Z12" s="15"/>
      <c r="AA12" s="3"/>
      <c r="AB12" s="3"/>
      <c r="AC12" s="3"/>
    </row>
    <row r="13" spans="1:29" ht="6" customHeight="1">
      <c r="A13" s="11"/>
      <c r="B13" s="156" t="s">
        <v>645</v>
      </c>
      <c r="C13" s="15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9"/>
      <c r="C14" s="150"/>
      <c r="D14" s="21"/>
      <c r="E14" s="160" t="s">
        <v>646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7"/>
      <c r="Z14" s="15"/>
      <c r="AA14" s="3"/>
      <c r="AB14" s="3"/>
      <c r="AC14" s="3"/>
    </row>
    <row r="15" spans="1:29" ht="6" customHeight="1">
      <c r="A15" s="11"/>
      <c r="B15" s="158"/>
      <c r="C15" s="159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647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5" t="s">
        <v>648</v>
      </c>
      <c r="F4" s="165"/>
      <c r="G4" s="165"/>
      <c r="H4" s="165"/>
      <c r="I4" s="31"/>
      <c r="J4" s="8"/>
      <c r="K4" s="8"/>
      <c r="L4" s="8"/>
      <c r="M4" s="8"/>
      <c r="N4" s="8"/>
      <c r="O4" s="8"/>
      <c r="P4" s="8"/>
      <c r="S4" s="66" t="s">
        <v>649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62" t="s">
        <v>650</v>
      </c>
      <c r="F6" s="162"/>
      <c r="G6" s="47"/>
      <c r="H6" s="36" t="s">
        <v>651</v>
      </c>
      <c r="I6" s="35"/>
      <c r="J6" s="8"/>
      <c r="K6" s="8"/>
      <c r="L6" s="8"/>
      <c r="M6" s="8"/>
      <c r="N6" s="96"/>
      <c r="O6" s="31"/>
      <c r="P6" s="37" t="s">
        <v>652</v>
      </c>
      <c r="S6" s="66" t="s">
        <v>653</v>
      </c>
      <c r="V6" s="101" t="s">
        <v>654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655</v>
      </c>
      <c r="I8" s="8"/>
      <c r="J8" s="8"/>
      <c r="K8" s="8"/>
      <c r="L8" s="8"/>
      <c r="M8" s="8"/>
      <c r="N8" s="96"/>
      <c r="O8" s="8"/>
      <c r="P8" s="31"/>
      <c r="S8" s="66" t="s">
        <v>656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70" t="s">
        <v>657</v>
      </c>
      <c r="V10" s="98"/>
    </row>
    <row r="11" spans="1:22" ht="18" customHeight="1">
      <c r="A11" s="29"/>
      <c r="B11" s="8"/>
      <c r="C11" s="8"/>
      <c r="D11" s="31"/>
      <c r="E11" s="162" t="s">
        <v>658</v>
      </c>
      <c r="F11" s="162"/>
      <c r="G11" s="31"/>
      <c r="H11" s="93">
        <v>2024</v>
      </c>
      <c r="I11" s="35"/>
      <c r="J11" s="8"/>
      <c r="K11" s="8"/>
      <c r="L11" s="8"/>
      <c r="M11" s="8"/>
      <c r="N11" s="96"/>
      <c r="O11" s="31"/>
      <c r="P11" s="37" t="s">
        <v>652</v>
      </c>
      <c r="S11" s="171"/>
      <c r="V11" s="101" t="s">
        <v>659</v>
      </c>
    </row>
    <row r="12" spans="1:22" ht="18" customHeight="1">
      <c r="A12" s="29"/>
      <c r="B12" s="8"/>
      <c r="C12" s="8"/>
      <c r="D12" s="31"/>
      <c r="E12" s="162" t="s">
        <v>660</v>
      </c>
      <c r="F12" s="162"/>
      <c r="G12" s="31"/>
      <c r="H12" s="53" t="s">
        <v>757</v>
      </c>
      <c r="I12" s="35"/>
      <c r="J12" s="8"/>
      <c r="K12" s="8"/>
      <c r="L12" s="8"/>
      <c r="M12" s="8"/>
      <c r="N12" s="96"/>
      <c r="O12" s="31"/>
      <c r="P12" s="37" t="s">
        <v>652</v>
      </c>
      <c r="S12" s="171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72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67" t="s">
        <v>663</v>
      </c>
      <c r="V15" s="98"/>
    </row>
    <row r="16" spans="1:22" ht="11.25" hidden="1" customHeight="1">
      <c r="A16" s="8"/>
      <c r="B16" s="8"/>
      <c r="C16" s="8"/>
      <c r="D16" s="31"/>
      <c r="E16" s="166" t="s">
        <v>664</v>
      </c>
      <c r="F16" s="166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8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8"/>
      <c r="V17" s="98"/>
    </row>
    <row r="18" spans="1:22" ht="39" customHeight="1">
      <c r="A18" s="39"/>
      <c r="B18" s="8"/>
      <c r="C18" s="8"/>
      <c r="D18" s="31"/>
      <c r="E18" s="162" t="s">
        <v>665</v>
      </c>
      <c r="F18" s="162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652</v>
      </c>
      <c r="S18" s="168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8"/>
      <c r="V19" s="98"/>
    </row>
    <row r="20" spans="1:22" ht="18" customHeight="1">
      <c r="A20" s="8"/>
      <c r="B20" s="8"/>
      <c r="C20" s="8"/>
      <c r="D20" s="31"/>
      <c r="E20" s="162" t="s">
        <v>668</v>
      </c>
      <c r="F20" s="162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652</v>
      </c>
      <c r="S20" s="168"/>
      <c r="V20" s="101" t="s">
        <v>670</v>
      </c>
    </row>
    <row r="21" spans="1:22" ht="18" customHeight="1">
      <c r="A21" s="8"/>
      <c r="B21" s="8"/>
      <c r="C21" s="8"/>
      <c r="D21" s="31"/>
      <c r="E21" s="162" t="s">
        <v>671</v>
      </c>
      <c r="F21" s="162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652</v>
      </c>
      <c r="S21" s="168"/>
      <c r="V21" s="101" t="s">
        <v>673</v>
      </c>
    </row>
    <row r="22" spans="1:22" ht="18" customHeight="1">
      <c r="A22" s="8"/>
      <c r="B22" s="8"/>
      <c r="C22" s="8"/>
      <c r="D22" s="31"/>
      <c r="E22" s="162" t="s">
        <v>674</v>
      </c>
      <c r="F22" s="162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652</v>
      </c>
      <c r="S22" s="168"/>
      <c r="V22" s="101" t="s">
        <v>676</v>
      </c>
    </row>
    <row r="23" spans="1:22" ht="24" customHeight="1">
      <c r="A23" s="8"/>
      <c r="B23" s="8"/>
      <c r="C23" s="8"/>
      <c r="D23" s="31"/>
      <c r="E23" s="162" t="s">
        <v>677</v>
      </c>
      <c r="F23" s="162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652</v>
      </c>
      <c r="S23" s="168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8"/>
      <c r="V24" s="98"/>
    </row>
    <row r="25" spans="1:22" ht="24" customHeight="1">
      <c r="A25" s="8"/>
      <c r="B25" s="8"/>
      <c r="C25" s="8"/>
      <c r="D25" s="31"/>
      <c r="E25" s="162" t="s">
        <v>680</v>
      </c>
      <c r="F25" s="162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652</v>
      </c>
      <c r="S25" s="168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8"/>
      <c r="V26" s="98"/>
    </row>
    <row r="27" spans="1:22" ht="18" customHeight="1">
      <c r="A27" s="8"/>
      <c r="B27" s="8"/>
      <c r="C27" s="8"/>
      <c r="D27" s="31"/>
      <c r="E27" s="162" t="s">
        <v>683</v>
      </c>
      <c r="F27" s="162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652</v>
      </c>
      <c r="S27" s="168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8"/>
      <c r="V28" s="98"/>
    </row>
    <row r="29" spans="1:22" ht="10.5" hidden="1" customHeight="1">
      <c r="A29" s="8"/>
      <c r="B29" s="8"/>
      <c r="C29" s="8"/>
      <c r="D29" s="31"/>
      <c r="E29" s="162" t="s">
        <v>686</v>
      </c>
      <c r="F29" s="162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8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9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62" t="s">
        <v>688</v>
      </c>
      <c r="F33" s="162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652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62" t="s">
        <v>692</v>
      </c>
      <c r="F35" s="162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652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62" t="s">
        <v>696</v>
      </c>
      <c r="F37" s="162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652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62" t="s">
        <v>699</v>
      </c>
      <c r="F39" s="162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652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62" t="s">
        <v>701</v>
      </c>
      <c r="F41" s="162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652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62" t="s">
        <v>705</v>
      </c>
      <c r="F43" s="162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652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62" t="s">
        <v>708</v>
      </c>
      <c r="F45" s="162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652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4" t="s">
        <v>712</v>
      </c>
      <c r="F60" s="164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62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652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62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652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62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652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62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652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62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652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62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652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62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652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62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652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62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652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62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652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3" t="s">
        <v>743</v>
      </c>
      <c r="F75" s="163"/>
      <c r="G75" s="163"/>
      <c r="H75" s="16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62" t="s">
        <v>744</v>
      </c>
      <c r="F78" s="162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62" t="s">
        <v>746</v>
      </c>
      <c r="F80" s="162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0.5" hidden="1" customHeight="1">
      <c r="E86" s="161" t="s">
        <v>661</v>
      </c>
      <c r="F86" s="77" t="s">
        <v>747</v>
      </c>
      <c r="G86" s="78"/>
      <c r="H86" s="132"/>
    </row>
    <row r="87" spans="5:8" ht="10.5" hidden="1" customHeight="1">
      <c r="E87" s="161"/>
      <c r="F87" s="77" t="s">
        <v>748</v>
      </c>
      <c r="G87" s="78"/>
      <c r="H87" s="132"/>
    </row>
    <row r="88" spans="5:8" ht="10.5" hidden="1" customHeight="1">
      <c r="E88" s="161" t="s">
        <v>749</v>
      </c>
      <c r="F88" s="77" t="s">
        <v>747</v>
      </c>
      <c r="G88" s="78"/>
      <c r="H88" s="132"/>
    </row>
    <row r="89" spans="5:8" ht="10.5" hidden="1" customHeight="1">
      <c r="E89" s="161"/>
      <c r="F89" s="77" t="s">
        <v>748</v>
      </c>
      <c r="G89" s="78"/>
      <c r="H89" s="132"/>
    </row>
    <row r="90" spans="5:8" ht="10.5" hidden="1" customHeight="1">
      <c r="E90" s="161" t="s">
        <v>750</v>
      </c>
      <c r="F90" s="77" t="s">
        <v>747</v>
      </c>
      <c r="G90" s="78"/>
      <c r="H90" s="132"/>
    </row>
    <row r="91" spans="5:8" ht="10.5" hidden="1" customHeight="1">
      <c r="E91" s="161"/>
      <c r="F91" s="77" t="s">
        <v>748</v>
      </c>
      <c r="G91" s="78"/>
      <c r="H91" s="132"/>
    </row>
    <row r="92" spans="5:8" ht="10.5" hidden="1" customHeight="1">
      <c r="E92" s="161" t="s">
        <v>751</v>
      </c>
      <c r="F92" s="77" t="s">
        <v>747</v>
      </c>
      <c r="G92" s="78"/>
      <c r="H92" s="132"/>
    </row>
    <row r="93" spans="5:8" ht="10.5" hidden="1" customHeight="1">
      <c r="E93" s="161"/>
      <c r="F93" s="77" t="s">
        <v>748</v>
      </c>
      <c r="G93" s="78"/>
      <c r="H93" s="132"/>
    </row>
    <row r="94" spans="5:8" ht="10.5" hidden="1" customHeight="1">
      <c r="E94" s="161" t="s">
        <v>752</v>
      </c>
      <c r="F94" s="77" t="s">
        <v>747</v>
      </c>
      <c r="G94" s="78"/>
      <c r="H94" s="132"/>
    </row>
    <row r="95" spans="5:8" ht="10.5" hidden="1" customHeight="1">
      <c r="E95" s="161"/>
      <c r="F95" s="77" t="s">
        <v>748</v>
      </c>
      <c r="G95" s="78"/>
      <c r="H95" s="132"/>
    </row>
    <row r="96" spans="5:8" ht="10.5" hidden="1" customHeight="1">
      <c r="E96" s="161" t="s">
        <v>753</v>
      </c>
      <c r="F96" s="77" t="s">
        <v>747</v>
      </c>
      <c r="G96" s="78"/>
      <c r="H96" s="132"/>
    </row>
    <row r="97" spans="1:19" ht="10.5" hidden="1" customHeight="1">
      <c r="E97" s="161"/>
      <c r="F97" s="77" t="s">
        <v>748</v>
      </c>
      <c r="G97" s="78"/>
      <c r="H97" s="132"/>
    </row>
    <row r="98" spans="1:19" ht="10.5" hidden="1" customHeight="1">
      <c r="E98" s="161" t="s">
        <v>754</v>
      </c>
      <c r="F98" s="77" t="s">
        <v>747</v>
      </c>
      <c r="G98" s="78"/>
      <c r="H98" s="132"/>
    </row>
    <row r="99" spans="1:19" ht="10.5" hidden="1" customHeight="1">
      <c r="E99" s="161"/>
      <c r="F99" s="77" t="s">
        <v>748</v>
      </c>
      <c r="G99" s="78"/>
      <c r="H99" s="132"/>
    </row>
    <row r="100" spans="1:19" ht="10.5" hidden="1" customHeight="1">
      <c r="E100" s="161" t="s">
        <v>755</v>
      </c>
      <c r="F100" s="77" t="s">
        <v>747</v>
      </c>
      <c r="G100" s="78"/>
      <c r="H100" s="132"/>
    </row>
    <row r="101" spans="1:19" ht="10.5" hidden="1" customHeight="1">
      <c r="E101" s="161"/>
      <c r="F101" s="77" t="s">
        <v>748</v>
      </c>
      <c r="G101" s="78"/>
      <c r="H101" s="132"/>
    </row>
    <row r="102" spans="1:19" ht="10.5" hidden="1" customHeight="1">
      <c r="E102" s="161" t="s">
        <v>756</v>
      </c>
      <c r="F102" s="77" t="s">
        <v>747</v>
      </c>
      <c r="G102" s="78"/>
      <c r="H102" s="132"/>
    </row>
    <row r="103" spans="1:19" ht="10.5" hidden="1" customHeight="1">
      <c r="E103" s="161"/>
      <c r="F103" s="77" t="s">
        <v>748</v>
      </c>
      <c r="G103" s="78"/>
      <c r="H103" s="132"/>
    </row>
    <row r="104" spans="1:19" ht="10.5" hidden="1" customHeight="1">
      <c r="E104" s="161" t="s">
        <v>757</v>
      </c>
      <c r="F104" s="77" t="s">
        <v>747</v>
      </c>
      <c r="G104" s="78"/>
      <c r="H104" s="132"/>
    </row>
    <row r="105" spans="1:19" ht="10.5" hidden="1" customHeight="1">
      <c r="E105" s="161"/>
      <c r="F105" s="77" t="s">
        <v>748</v>
      </c>
      <c r="G105" s="78"/>
      <c r="H105" s="132"/>
    </row>
    <row r="106" spans="1:19" ht="10.5" hidden="1" customHeight="1">
      <c r="E106" s="161" t="s">
        <v>758</v>
      </c>
      <c r="F106" s="77" t="s">
        <v>747</v>
      </c>
      <c r="G106" s="78"/>
      <c r="H106" s="132"/>
    </row>
    <row r="107" spans="1:19" ht="10.5" hidden="1" customHeight="1">
      <c r="E107" s="161"/>
      <c r="F107" s="77" t="s">
        <v>748</v>
      </c>
      <c r="G107" s="78"/>
      <c r="H107" s="132"/>
    </row>
    <row r="108" spans="1:19" ht="10.5" hidden="1" customHeight="1">
      <c r="E108" s="161" t="s">
        <v>759</v>
      </c>
      <c r="F108" s="77" t="s">
        <v>747</v>
      </c>
      <c r="G108" s="78"/>
      <c r="H108" s="132"/>
    </row>
    <row r="109" spans="1:19" ht="10.5" hidden="1" customHeight="1">
      <c r="E109" s="161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62" t="s">
        <v>760</v>
      </c>
      <c r="F112" s="162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31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50"/>
  <sheetViews>
    <sheetView showGridLines="0" tabSelected="1" topLeftCell="C7" zoomScale="110" zoomScaleNormal="110" workbookViewId="0">
      <selection activeCell="K48" sqref="K48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648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5" t="s">
        <v>775</v>
      </c>
      <c r="E11" s="175" t="s">
        <v>776</v>
      </c>
      <c r="F11" s="175" t="s">
        <v>777</v>
      </c>
      <c r="G11" s="175" t="s">
        <v>778</v>
      </c>
      <c r="H11" s="175" t="s">
        <v>779</v>
      </c>
      <c r="I11" s="175" t="s">
        <v>780</v>
      </c>
      <c r="J11" s="175"/>
      <c r="K11" s="175"/>
      <c r="L11" s="175"/>
    </row>
    <row r="12" spans="1:20" ht="15" customHeight="1">
      <c r="D12" s="175"/>
      <c r="E12" s="175"/>
      <c r="F12" s="175"/>
      <c r="G12" s="175"/>
      <c r="H12" s="175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3" t="s">
        <v>785</v>
      </c>
      <c r="E14" s="174"/>
      <c r="F14" s="174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2712.6529999999998</v>
      </c>
      <c r="I15" s="54">
        <f>SUM(I16,I17,I20,I23)</f>
        <v>2712.6529999999998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2712.6529999999998</v>
      </c>
      <c r="I23" s="54">
        <f>SUM(I24:I26)</f>
        <v>2712.6529999999998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632</v>
      </c>
      <c r="F25" s="63" t="s">
        <v>788</v>
      </c>
      <c r="G25" s="63" t="s">
        <v>803</v>
      </c>
      <c r="H25" s="54">
        <f>SUM(I25:L25)</f>
        <v>2712.6529999999998</v>
      </c>
      <c r="I25" s="135">
        <v>2712.6529999999998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622.01487444479972</v>
      </c>
      <c r="I27" s="136">
        <f>SUM(I29,I30,I31)</f>
        <v>0</v>
      </c>
      <c r="J27" s="136">
        <f>SUM(J28,J30,J31)</f>
        <v>0</v>
      </c>
      <c r="K27" s="136">
        <f>SUM(K28,K29,K31)</f>
        <v>537.74499889727986</v>
      </c>
      <c r="L27" s="136">
        <f>SUM(L28,L29,L30)</f>
        <v>84.269875547519874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537.74499889727986</v>
      </c>
      <c r="I28" s="140"/>
      <c r="J28" s="135"/>
      <c r="K28" s="135">
        <f>I45</f>
        <v>537.74499889727986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84.269875547519874</v>
      </c>
      <c r="I30" s="135"/>
      <c r="J30" s="135"/>
      <c r="K30" s="140"/>
      <c r="L30" s="135">
        <f>K45</f>
        <v>84.269875547519874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496.82299999999998</v>
      </c>
      <c r="I33" s="136">
        <f>SUM(I34,I36,I39,I44)</f>
        <v>0</v>
      </c>
      <c r="J33" s="136">
        <f>SUM(J34,J36,J39,J44)</f>
        <v>0</v>
      </c>
      <c r="K33" s="136">
        <f>SUM(K34,K36,K39,K44)</f>
        <v>418.96599999999995</v>
      </c>
      <c r="L33" s="136">
        <f>SUM(L34,L36,L39,L44)</f>
        <v>77.856999999999999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285.59499999999997</v>
      </c>
      <c r="I36" s="135"/>
      <c r="J36" s="135"/>
      <c r="K36" s="135">
        <f>K37</f>
        <v>264.79199999999997</v>
      </c>
      <c r="L36" s="135">
        <f>L37</f>
        <v>20.803000000000001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285.59499999999997</v>
      </c>
      <c r="I37" s="135"/>
      <c r="J37" s="135"/>
      <c r="K37" s="135">
        <v>264.79199999999997</v>
      </c>
      <c r="L37" s="135">
        <v>20.803000000000001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147.73400000000001</v>
      </c>
      <c r="I39" s="136">
        <f>SUM(I40:I43)</f>
        <v>0</v>
      </c>
      <c r="J39" s="136">
        <f>SUM(J40:J43)</f>
        <v>0</v>
      </c>
      <c r="K39" s="136">
        <f>SUM(K40:K43)</f>
        <v>147.73400000000001</v>
      </c>
      <c r="L39" s="136">
        <f>SUM(L40:L43)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99.334000000000003</v>
      </c>
      <c r="I41" s="135"/>
      <c r="J41" s="135"/>
      <c r="K41" s="135">
        <v>99.334000000000003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s="55" customFormat="1" ht="12" customHeight="1">
      <c r="C42" s="123"/>
      <c r="D42" s="143"/>
      <c r="E42" s="144" t="s">
        <v>631</v>
      </c>
      <c r="F42" s="63" t="s">
        <v>788</v>
      </c>
      <c r="G42" s="63" t="s">
        <v>847</v>
      </c>
      <c r="H42" s="54">
        <f>SUM(I42:L42)</f>
        <v>48.4</v>
      </c>
      <c r="I42" s="145"/>
      <c r="J42" s="145"/>
      <c r="K42" s="145">
        <v>48.4</v>
      </c>
      <c r="L42" s="146"/>
      <c r="N42" s="122"/>
      <c r="O42" s="121"/>
      <c r="P42" s="121"/>
      <c r="Q42" s="121"/>
      <c r="R42" s="121"/>
      <c r="S42" s="122"/>
      <c r="T42" s="122"/>
    </row>
    <row r="43" spans="3:20" ht="12" customHeight="1">
      <c r="D43" s="109"/>
      <c r="E43" s="112" t="s">
        <v>795</v>
      </c>
      <c r="F43" s="110"/>
      <c r="G43" s="110"/>
      <c r="H43" s="108"/>
      <c r="I43" s="137"/>
      <c r="J43" s="137"/>
      <c r="K43" s="137"/>
      <c r="L43" s="139"/>
      <c r="N43" s="120"/>
      <c r="O43" s="120"/>
      <c r="P43" s="120"/>
      <c r="Q43" s="120"/>
      <c r="R43" s="120"/>
      <c r="S43" s="120"/>
      <c r="T43" s="124" t="s">
        <v>853</v>
      </c>
    </row>
    <row r="44" spans="3:20" ht="12" customHeight="1">
      <c r="D44" s="107" t="s">
        <v>854</v>
      </c>
      <c r="E44" s="116" t="s">
        <v>855</v>
      </c>
      <c r="F44" s="63" t="s">
        <v>788</v>
      </c>
      <c r="G44" s="63" t="s">
        <v>856</v>
      </c>
      <c r="H44" s="54">
        <f t="shared" ref="H44:H52" si="1">SUM(I44:L44)</f>
        <v>63.494</v>
      </c>
      <c r="I44" s="135"/>
      <c r="J44" s="135"/>
      <c r="K44" s="135">
        <v>6.44</v>
      </c>
      <c r="L44" s="135">
        <v>57.054000000000002</v>
      </c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857</v>
      </c>
      <c r="E45" s="114" t="s">
        <v>858</v>
      </c>
      <c r="F45" s="115" t="s">
        <v>788</v>
      </c>
      <c r="G45" s="115" t="s">
        <v>859</v>
      </c>
      <c r="H45" s="54">
        <f t="shared" si="1"/>
        <v>622.01487444479972</v>
      </c>
      <c r="I45" s="135">
        <f>I25-I47</f>
        <v>537.74499889727986</v>
      </c>
      <c r="J45" s="135"/>
      <c r="K45" s="135">
        <f>K28-K36-K39-K44-K50</f>
        <v>84.269875547519874</v>
      </c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860</v>
      </c>
      <c r="E46" s="114" t="s">
        <v>861</v>
      </c>
      <c r="F46" s="115" t="s">
        <v>788</v>
      </c>
      <c r="G46" s="115" t="s">
        <v>862</v>
      </c>
      <c r="H46" s="54">
        <f t="shared" si="1"/>
        <v>0</v>
      </c>
      <c r="I46" s="135"/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863</v>
      </c>
      <c r="E47" s="114" t="s">
        <v>864</v>
      </c>
      <c r="F47" s="115" t="s">
        <v>788</v>
      </c>
      <c r="G47" s="115" t="s">
        <v>865</v>
      </c>
      <c r="H47" s="54">
        <f t="shared" si="1"/>
        <v>2174.9080011027199</v>
      </c>
      <c r="I47" s="135">
        <v>2174.9080011027199</v>
      </c>
      <c r="J47" s="135"/>
      <c r="K47" s="135"/>
      <c r="L47" s="135"/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64" t="s">
        <v>866</v>
      </c>
      <c r="E48" s="114" t="s">
        <v>867</v>
      </c>
      <c r="F48" s="115" t="s">
        <v>788</v>
      </c>
      <c r="G48" s="115" t="s">
        <v>868</v>
      </c>
      <c r="H48" s="54">
        <f t="shared" si="1"/>
        <v>40.921998897280005</v>
      </c>
      <c r="I48" s="135"/>
      <c r="J48" s="135"/>
      <c r="K48" s="135">
        <v>34.509123349760003</v>
      </c>
      <c r="L48" s="135">
        <v>6.4128755475199997</v>
      </c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107" t="s">
        <v>869</v>
      </c>
      <c r="E49" s="116" t="s">
        <v>870</v>
      </c>
      <c r="F49" s="63" t="s">
        <v>788</v>
      </c>
      <c r="G49" s="63" t="s">
        <v>871</v>
      </c>
      <c r="H49" s="54">
        <f t="shared" si="1"/>
        <v>0</v>
      </c>
      <c r="I49" s="135"/>
      <c r="J49" s="135"/>
      <c r="K49" s="135"/>
      <c r="L49" s="135"/>
      <c r="N49" s="120"/>
      <c r="O49" s="120"/>
      <c r="P49" s="120"/>
      <c r="Q49" s="120"/>
      <c r="R49" s="120"/>
      <c r="S49" s="120"/>
      <c r="T49" s="122" t="s">
        <v>789</v>
      </c>
    </row>
    <row r="50" spans="3:20" ht="12" customHeight="1">
      <c r="D50" s="64" t="s">
        <v>872</v>
      </c>
      <c r="E50" s="114" t="s">
        <v>873</v>
      </c>
      <c r="F50" s="115" t="s">
        <v>788</v>
      </c>
      <c r="G50" s="115" t="s">
        <v>874</v>
      </c>
      <c r="H50" s="54">
        <f t="shared" si="1"/>
        <v>40.921998897280005</v>
      </c>
      <c r="I50" s="135"/>
      <c r="J50" s="135"/>
      <c r="K50" s="135">
        <f>K48</f>
        <v>34.509123349760003</v>
      </c>
      <c r="L50" s="135">
        <f>L48</f>
        <v>6.4128755475199997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24" customHeight="1">
      <c r="D51" s="64" t="s">
        <v>875</v>
      </c>
      <c r="E51" s="114" t="s">
        <v>876</v>
      </c>
      <c r="F51" s="115" t="s">
        <v>788</v>
      </c>
      <c r="G51" s="115" t="s">
        <v>877</v>
      </c>
      <c r="H51" s="54">
        <f t="shared" si="1"/>
        <v>0</v>
      </c>
      <c r="I51" s="136">
        <f>I48-I50</f>
        <v>0</v>
      </c>
      <c r="J51" s="136">
        <f>J48-J50</f>
        <v>0</v>
      </c>
      <c r="K51" s="136">
        <f>K48-K50</f>
        <v>0</v>
      </c>
      <c r="L51" s="136">
        <f>L48-L50</f>
        <v>0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2" customHeight="1">
      <c r="D52" s="64" t="s">
        <v>878</v>
      </c>
      <c r="E52" s="114" t="s">
        <v>879</v>
      </c>
      <c r="F52" s="115" t="s">
        <v>788</v>
      </c>
      <c r="G52" s="115" t="s">
        <v>880</v>
      </c>
      <c r="H52" s="54">
        <f t="shared" si="1"/>
        <v>-1.2789769243681803E-13</v>
      </c>
      <c r="I52" s="136">
        <f>SUM(I15,I27,I32)-SUM(I33,I45:I48)</f>
        <v>0</v>
      </c>
      <c r="J52" s="136">
        <f>SUM(J15,J27,J32)-SUM(J33,J45:J48)</f>
        <v>0</v>
      </c>
      <c r="K52" s="136">
        <f>SUM(K15,K27,K32)-SUM(K33,K45:K48)</f>
        <v>0</v>
      </c>
      <c r="L52" s="136">
        <f>SUM(L15,L27,L32)-SUM(L33,L45:L48)</f>
        <v>-1.2789769243681803E-13</v>
      </c>
      <c r="N52" s="120"/>
      <c r="O52" s="120"/>
      <c r="P52" s="120"/>
      <c r="Q52" s="120"/>
      <c r="R52" s="120"/>
      <c r="S52" s="120"/>
      <c r="T52" s="122" t="s">
        <v>789</v>
      </c>
    </row>
    <row r="53" spans="3:20" ht="18" customHeight="1">
      <c r="D53" s="173" t="s">
        <v>881</v>
      </c>
      <c r="E53" s="174"/>
      <c r="F53" s="174"/>
      <c r="G53" s="128"/>
      <c r="H53" s="126"/>
      <c r="I53" s="141"/>
      <c r="J53" s="141"/>
      <c r="K53" s="141"/>
      <c r="L53" s="142"/>
      <c r="N53" s="120"/>
      <c r="O53" s="120"/>
      <c r="P53" s="120"/>
      <c r="Q53" s="120"/>
      <c r="R53" s="120"/>
      <c r="S53" s="120"/>
      <c r="T53" s="120"/>
    </row>
    <row r="54" spans="3:20" ht="12" customHeight="1">
      <c r="D54" s="64" t="s">
        <v>882</v>
      </c>
      <c r="E54" s="114" t="s">
        <v>787</v>
      </c>
      <c r="F54" s="115" t="s">
        <v>883</v>
      </c>
      <c r="G54" s="115" t="s">
        <v>884</v>
      </c>
      <c r="H54" s="54">
        <f>SUM(I54:L54)</f>
        <v>4.5305269311064711</v>
      </c>
      <c r="I54" s="136">
        <f>SUM(I55,I56,I59,I62)</f>
        <v>4.5305269311064711</v>
      </c>
      <c r="J54" s="136">
        <f>SUM(J55,J56,J59,J62)</f>
        <v>0</v>
      </c>
      <c r="K54" s="136">
        <f>SUM(K55,K56,K59,K62)</f>
        <v>0</v>
      </c>
      <c r="L54" s="136">
        <f>SUM(L55,L56,L59,L62)</f>
        <v>0</v>
      </c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885</v>
      </c>
      <c r="E55" s="116" t="s">
        <v>791</v>
      </c>
      <c r="F55" s="63" t="s">
        <v>883</v>
      </c>
      <c r="G55" s="63" t="s">
        <v>886</v>
      </c>
      <c r="H55" s="54">
        <f>SUM(I55:L55)</f>
        <v>0</v>
      </c>
      <c r="I55" s="135"/>
      <c r="J55" s="135"/>
      <c r="K55" s="135"/>
      <c r="L55" s="135"/>
      <c r="N55" s="120"/>
      <c r="O55" s="120"/>
      <c r="P55" s="120"/>
      <c r="Q55" s="120"/>
      <c r="R55" s="120"/>
      <c r="S55" s="120"/>
      <c r="T55" s="122" t="s">
        <v>789</v>
      </c>
    </row>
    <row r="56" spans="3:20" ht="12" customHeight="1">
      <c r="D56" s="107" t="s">
        <v>887</v>
      </c>
      <c r="E56" s="116" t="s">
        <v>793</v>
      </c>
      <c r="F56" s="63" t="s">
        <v>883</v>
      </c>
      <c r="G56" s="63" t="s">
        <v>888</v>
      </c>
      <c r="H56" s="54">
        <f>SUM(I56:L56)</f>
        <v>0</v>
      </c>
      <c r="I56" s="136">
        <f>SUM(I57:I58)</f>
        <v>0</v>
      </c>
      <c r="J56" s="136">
        <f>SUM(J57:J58)</f>
        <v>0</v>
      </c>
      <c r="K56" s="136">
        <f>SUM(K57:K58)</f>
        <v>0</v>
      </c>
      <c r="L56" s="136">
        <f>SUM(L57:L58)</f>
        <v>0</v>
      </c>
      <c r="N56" s="120"/>
      <c r="O56" s="120"/>
      <c r="P56" s="120"/>
      <c r="Q56" s="120"/>
      <c r="R56" s="120"/>
      <c r="S56" s="120"/>
      <c r="T56" s="122" t="s">
        <v>789</v>
      </c>
    </row>
    <row r="57" spans="3:20" ht="12" hidden="1" customHeight="1">
      <c r="D57" s="113"/>
      <c r="E57" s="112"/>
      <c r="F57" s="110"/>
      <c r="G57" s="110"/>
      <c r="H57" s="108"/>
      <c r="I57" s="137"/>
      <c r="J57" s="137"/>
      <c r="K57" s="137"/>
      <c r="L57" s="139"/>
      <c r="N57" s="122" t="s">
        <v>794</v>
      </c>
      <c r="O57" s="120"/>
      <c r="P57" s="120"/>
      <c r="Q57" s="120"/>
      <c r="R57" s="120"/>
      <c r="S57" s="120"/>
      <c r="T57" s="120"/>
    </row>
    <row r="58" spans="3:20" ht="12" customHeight="1">
      <c r="D58" s="109"/>
      <c r="E58" s="112" t="s">
        <v>795</v>
      </c>
      <c r="F58" s="110"/>
      <c r="G58" s="110"/>
      <c r="H58" s="108"/>
      <c r="I58" s="137"/>
      <c r="J58" s="137"/>
      <c r="K58" s="137"/>
      <c r="L58" s="139"/>
      <c r="N58" s="120"/>
      <c r="O58" s="120"/>
      <c r="P58" s="120"/>
      <c r="Q58" s="120"/>
      <c r="R58" s="120"/>
      <c r="S58" s="120"/>
      <c r="T58" s="124" t="s">
        <v>889</v>
      </c>
    </row>
    <row r="59" spans="3:20" ht="12" customHeight="1">
      <c r="D59" s="107" t="s">
        <v>890</v>
      </c>
      <c r="E59" s="116" t="s">
        <v>798</v>
      </c>
      <c r="F59" s="63" t="s">
        <v>883</v>
      </c>
      <c r="G59" s="63" t="s">
        <v>891</v>
      </c>
      <c r="H59" s="54">
        <f>SUM(I59:L59)</f>
        <v>0</v>
      </c>
      <c r="I59" s="136">
        <f>SUM(I60:I61)</f>
        <v>0</v>
      </c>
      <c r="J59" s="136">
        <f>SUM(J60:J61)</f>
        <v>0</v>
      </c>
      <c r="K59" s="136">
        <f>SUM(K60:K61)</f>
        <v>0</v>
      </c>
      <c r="L59" s="136">
        <f>SUM(L60:L61)</f>
        <v>0</v>
      </c>
      <c r="N59" s="120"/>
      <c r="O59" s="120"/>
      <c r="P59" s="120"/>
      <c r="Q59" s="120"/>
      <c r="R59" s="120"/>
      <c r="S59" s="120"/>
      <c r="T59" s="122" t="s">
        <v>789</v>
      </c>
    </row>
    <row r="60" spans="3:20" ht="12" hidden="1" customHeight="1">
      <c r="D60" s="113"/>
      <c r="E60" s="112"/>
      <c r="F60" s="110"/>
      <c r="G60" s="110"/>
      <c r="H60" s="108"/>
      <c r="I60" s="137"/>
      <c r="J60" s="137"/>
      <c r="K60" s="137"/>
      <c r="L60" s="139"/>
      <c r="N60" s="122" t="s">
        <v>794</v>
      </c>
      <c r="O60" s="120"/>
      <c r="P60" s="120"/>
      <c r="Q60" s="120"/>
      <c r="R60" s="120"/>
      <c r="S60" s="120"/>
      <c r="T60" s="120"/>
    </row>
    <row r="61" spans="3:20" ht="12" customHeight="1">
      <c r="D61" s="109"/>
      <c r="E61" s="112" t="s">
        <v>795</v>
      </c>
      <c r="F61" s="110"/>
      <c r="G61" s="110"/>
      <c r="H61" s="108"/>
      <c r="I61" s="137"/>
      <c r="J61" s="137"/>
      <c r="K61" s="137"/>
      <c r="L61" s="139"/>
      <c r="N61" s="120"/>
      <c r="O61" s="120"/>
      <c r="P61" s="120"/>
      <c r="Q61" s="120"/>
      <c r="R61" s="120"/>
      <c r="S61" s="120"/>
      <c r="T61" s="124" t="s">
        <v>892</v>
      </c>
    </row>
    <row r="62" spans="3:20" ht="12" customHeight="1">
      <c r="D62" s="107" t="s">
        <v>893</v>
      </c>
      <c r="E62" s="116" t="s">
        <v>802</v>
      </c>
      <c r="F62" s="63" t="s">
        <v>883</v>
      </c>
      <c r="G62" s="63" t="s">
        <v>894</v>
      </c>
      <c r="H62" s="54">
        <f>SUM(I62:L62)</f>
        <v>4.5305269311064711</v>
      </c>
      <c r="I62" s="136">
        <f>SUM(I63:I65)</f>
        <v>4.5305269311064711</v>
      </c>
      <c r="J62" s="136">
        <f>SUM(J63:J65)</f>
        <v>0</v>
      </c>
      <c r="K62" s="136">
        <f>SUM(K63:K65)</f>
        <v>0</v>
      </c>
      <c r="L62" s="136">
        <f>SUM(L63:L65)</f>
        <v>0</v>
      </c>
      <c r="N62" s="120"/>
      <c r="O62" s="120"/>
      <c r="P62" s="120"/>
      <c r="Q62" s="120"/>
      <c r="R62" s="120"/>
      <c r="S62" s="120"/>
      <c r="T62" s="122" t="s">
        <v>789</v>
      </c>
    </row>
    <row r="63" spans="3:20" ht="12" hidden="1" customHeight="1">
      <c r="D63" s="113"/>
      <c r="E63" s="112"/>
      <c r="F63" s="110"/>
      <c r="G63" s="110"/>
      <c r="H63" s="108"/>
      <c r="I63" s="137"/>
      <c r="J63" s="137"/>
      <c r="K63" s="137"/>
      <c r="L63" s="139"/>
      <c r="N63" s="122" t="s">
        <v>794</v>
      </c>
      <c r="O63" s="120"/>
      <c r="P63" s="120"/>
      <c r="Q63" s="120"/>
      <c r="R63" s="120"/>
      <c r="S63" s="120"/>
      <c r="T63" s="120"/>
    </row>
    <row r="64" spans="3:20" s="55" customFormat="1" ht="12" customHeight="1">
      <c r="C64" s="123" t="s">
        <v>804</v>
      </c>
      <c r="D64" s="107" t="str">
        <f>"12.4."&amp;N64</f>
        <v>12.4.1</v>
      </c>
      <c r="E64" s="125" t="s">
        <v>632</v>
      </c>
      <c r="F64" s="63" t="s">
        <v>883</v>
      </c>
      <c r="G64" s="63" t="s">
        <v>894</v>
      </c>
      <c r="H64" s="54">
        <f>SUM(I64:L64)</f>
        <v>4.5305269311064711</v>
      </c>
      <c r="I64" s="135">
        <f>I25/598.75</f>
        <v>4.5305269311064711</v>
      </c>
      <c r="J64" s="135"/>
      <c r="K64" s="135"/>
      <c r="L64" s="135"/>
      <c r="N64" s="122" t="s">
        <v>786</v>
      </c>
      <c r="O64" s="121" t="s">
        <v>805</v>
      </c>
      <c r="P64" s="121" t="s">
        <v>806</v>
      </c>
      <c r="Q64" s="121" t="s">
        <v>807</v>
      </c>
      <c r="R64" s="121" t="s">
        <v>808</v>
      </c>
      <c r="S64" s="122" t="s">
        <v>809</v>
      </c>
      <c r="T64" s="122" t="s">
        <v>895</v>
      </c>
    </row>
    <row r="65" spans="3:20" ht="12" customHeight="1">
      <c r="D65" s="109"/>
      <c r="E65" s="112" t="s">
        <v>795</v>
      </c>
      <c r="F65" s="110"/>
      <c r="G65" s="110"/>
      <c r="H65" s="108"/>
      <c r="I65" s="137"/>
      <c r="J65" s="137"/>
      <c r="K65" s="137"/>
      <c r="L65" s="139"/>
      <c r="N65" s="120"/>
      <c r="O65" s="120"/>
      <c r="P65" s="120"/>
      <c r="Q65" s="120"/>
      <c r="R65" s="120"/>
      <c r="S65" s="120"/>
      <c r="T65" s="124" t="s">
        <v>896</v>
      </c>
    </row>
    <row r="66" spans="3:20" ht="12" customHeight="1">
      <c r="D66" s="64" t="s">
        <v>897</v>
      </c>
      <c r="E66" s="114" t="s">
        <v>813</v>
      </c>
      <c r="F66" s="115" t="s">
        <v>883</v>
      </c>
      <c r="G66" s="115" t="s">
        <v>898</v>
      </c>
      <c r="H66" s="54">
        <f t="shared" ref="H66:H78" si="2">SUM(I66:L66)</f>
        <v>1.0388557402000826</v>
      </c>
      <c r="I66" s="136">
        <f>SUM(I68,I69,I70)</f>
        <v>0</v>
      </c>
      <c r="J66" s="136">
        <f>SUM(J67,J69,J70)</f>
        <v>0</v>
      </c>
      <c r="K66" s="136">
        <f>SUM(K67,K68,K70)</f>
        <v>0.89811273302259664</v>
      </c>
      <c r="L66" s="136">
        <f>SUM(L67,L68,L69)</f>
        <v>0.14074300717748603</v>
      </c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899</v>
      </c>
      <c r="E67" s="116" t="s">
        <v>781</v>
      </c>
      <c r="F67" s="63" t="s">
        <v>883</v>
      </c>
      <c r="G67" s="63" t="s">
        <v>900</v>
      </c>
      <c r="H67" s="54">
        <f t="shared" si="2"/>
        <v>0.89811273302259664</v>
      </c>
      <c r="I67" s="140"/>
      <c r="J67" s="135"/>
      <c r="K67" s="135">
        <f>I64-I86</f>
        <v>0.89811273302259664</v>
      </c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901</v>
      </c>
      <c r="E68" s="116" t="s">
        <v>782</v>
      </c>
      <c r="F68" s="63" t="s">
        <v>883</v>
      </c>
      <c r="G68" s="63" t="s">
        <v>902</v>
      </c>
      <c r="H68" s="54">
        <f t="shared" si="2"/>
        <v>0</v>
      </c>
      <c r="I68" s="135"/>
      <c r="J68" s="140"/>
      <c r="K68" s="135"/>
      <c r="L68" s="135"/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903</v>
      </c>
      <c r="E69" s="116" t="s">
        <v>783</v>
      </c>
      <c r="F69" s="63" t="s">
        <v>883</v>
      </c>
      <c r="G69" s="63" t="s">
        <v>904</v>
      </c>
      <c r="H69" s="54">
        <f t="shared" si="2"/>
        <v>0.14074300717748603</v>
      </c>
      <c r="I69" s="135"/>
      <c r="J69" s="135"/>
      <c r="K69" s="140"/>
      <c r="L69" s="135">
        <f>K67-K75-K78-K83-K87</f>
        <v>0.14074300717748603</v>
      </c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107" t="s">
        <v>905</v>
      </c>
      <c r="E70" s="116" t="s">
        <v>822</v>
      </c>
      <c r="F70" s="63" t="s">
        <v>883</v>
      </c>
      <c r="G70" s="63" t="s">
        <v>906</v>
      </c>
      <c r="H70" s="54">
        <f t="shared" si="2"/>
        <v>0</v>
      </c>
      <c r="I70" s="135"/>
      <c r="J70" s="135"/>
      <c r="K70" s="135"/>
      <c r="L70" s="140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907</v>
      </c>
      <c r="E71" s="114" t="s">
        <v>825</v>
      </c>
      <c r="F71" s="115" t="s">
        <v>883</v>
      </c>
      <c r="G71" s="115" t="s">
        <v>908</v>
      </c>
      <c r="H71" s="54">
        <f t="shared" si="2"/>
        <v>0</v>
      </c>
      <c r="I71" s="135"/>
      <c r="J71" s="135"/>
      <c r="K71" s="135"/>
      <c r="L71" s="135"/>
      <c r="N71" s="120"/>
      <c r="O71" s="120"/>
      <c r="P71" s="120"/>
      <c r="Q71" s="120"/>
      <c r="R71" s="120"/>
      <c r="S71" s="120"/>
      <c r="T71" s="122" t="s">
        <v>789</v>
      </c>
    </row>
    <row r="72" spans="3:20" ht="12" customHeight="1">
      <c r="D72" s="64" t="s">
        <v>909</v>
      </c>
      <c r="E72" s="114" t="s">
        <v>828</v>
      </c>
      <c r="F72" s="115" t="s">
        <v>883</v>
      </c>
      <c r="G72" s="115" t="s">
        <v>910</v>
      </c>
      <c r="H72" s="54">
        <f t="shared" si="2"/>
        <v>0.82976701461377866</v>
      </c>
      <c r="I72" s="136">
        <f>SUM(I73,I75,I78,I83)</f>
        <v>0</v>
      </c>
      <c r="J72" s="136">
        <f>SUM(J73,J75,J78,J83)</f>
        <v>0</v>
      </c>
      <c r="K72" s="136">
        <f>SUM(K73,K75,K78,K83)</f>
        <v>0.6997344467640918</v>
      </c>
      <c r="L72" s="136">
        <f>SUM(L73,L75,L78,L83)</f>
        <v>0.13003256784968684</v>
      </c>
      <c r="N72" s="120"/>
      <c r="O72" s="120"/>
      <c r="P72" s="120"/>
      <c r="Q72" s="120"/>
      <c r="R72" s="120"/>
      <c r="S72" s="120"/>
      <c r="T72" s="122" t="s">
        <v>789</v>
      </c>
    </row>
    <row r="73" spans="3:20" ht="24" customHeight="1">
      <c r="D73" s="107" t="s">
        <v>911</v>
      </c>
      <c r="E73" s="116" t="s">
        <v>831</v>
      </c>
      <c r="F73" s="63" t="s">
        <v>883</v>
      </c>
      <c r="G73" s="63" t="s">
        <v>912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913</v>
      </c>
      <c r="E74" s="117" t="s">
        <v>834</v>
      </c>
      <c r="F74" s="63" t="s">
        <v>883</v>
      </c>
      <c r="G74" s="63" t="s">
        <v>914</v>
      </c>
      <c r="H74" s="54">
        <f t="shared" si="2"/>
        <v>0</v>
      </c>
      <c r="I74" s="135"/>
      <c r="J74" s="135"/>
      <c r="K74" s="135"/>
      <c r="L74" s="135"/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915</v>
      </c>
      <c r="E75" s="116" t="s">
        <v>837</v>
      </c>
      <c r="F75" s="63" t="s">
        <v>883</v>
      </c>
      <c r="G75" s="63" t="s">
        <v>916</v>
      </c>
      <c r="H75" s="54">
        <f t="shared" si="2"/>
        <v>0.47698538622129433</v>
      </c>
      <c r="I75" s="135"/>
      <c r="J75" s="135"/>
      <c r="K75" s="135">
        <f>K76</f>
        <v>0.44224133611691019</v>
      </c>
      <c r="L75" s="135">
        <f>L76</f>
        <v>3.4744050104384132E-2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917</v>
      </c>
      <c r="E76" s="117" t="s">
        <v>840</v>
      </c>
      <c r="F76" s="63" t="s">
        <v>883</v>
      </c>
      <c r="G76" s="63" t="s">
        <v>918</v>
      </c>
      <c r="H76" s="54">
        <f t="shared" si="2"/>
        <v>0.47698538622129433</v>
      </c>
      <c r="I76" s="135"/>
      <c r="J76" s="135"/>
      <c r="K76" s="135">
        <f>K37/598.75</f>
        <v>0.44224133611691019</v>
      </c>
      <c r="L76" s="135">
        <f>L37/598.75</f>
        <v>3.4744050104384132E-2</v>
      </c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919</v>
      </c>
      <c r="E77" s="118" t="s">
        <v>843</v>
      </c>
      <c r="F77" s="63" t="s">
        <v>883</v>
      </c>
      <c r="G77" s="63" t="s">
        <v>920</v>
      </c>
      <c r="H77" s="54">
        <f t="shared" si="2"/>
        <v>0</v>
      </c>
      <c r="I77" s="135"/>
      <c r="J77" s="135"/>
      <c r="K77" s="135"/>
      <c r="L77" s="135"/>
      <c r="N77" s="120"/>
      <c r="O77" s="120"/>
      <c r="P77" s="120"/>
      <c r="Q77" s="120"/>
      <c r="R77" s="120"/>
      <c r="S77" s="120"/>
      <c r="T77" s="122" t="s">
        <v>789</v>
      </c>
    </row>
    <row r="78" spans="3:20" ht="12" customHeight="1">
      <c r="D78" s="107" t="s">
        <v>921</v>
      </c>
      <c r="E78" s="116" t="s">
        <v>846</v>
      </c>
      <c r="F78" s="63" t="s">
        <v>883</v>
      </c>
      <c r="G78" s="63" t="s">
        <v>922</v>
      </c>
      <c r="H78" s="54">
        <f t="shared" si="2"/>
        <v>0.24673736951983299</v>
      </c>
      <c r="I78" s="136">
        <f>SUM(I79:I82)</f>
        <v>0</v>
      </c>
      <c r="J78" s="136">
        <f>SUM(J79:J82)</f>
        <v>0</v>
      </c>
      <c r="K78" s="136">
        <f>SUM(K79:K82)</f>
        <v>0.24673736951983299</v>
      </c>
      <c r="L78" s="136">
        <f>SUM(L79:L82)</f>
        <v>0</v>
      </c>
      <c r="N78" s="120"/>
      <c r="O78" s="120"/>
      <c r="P78" s="120"/>
      <c r="Q78" s="120"/>
      <c r="R78" s="120"/>
      <c r="S78" s="120"/>
      <c r="T78" s="122" t="s">
        <v>789</v>
      </c>
    </row>
    <row r="79" spans="3:20" ht="12" hidden="1" customHeight="1">
      <c r="D79" s="113"/>
      <c r="E79" s="112"/>
      <c r="F79" s="110"/>
      <c r="G79" s="110"/>
      <c r="H79" s="108"/>
      <c r="I79" s="137"/>
      <c r="J79" s="137"/>
      <c r="K79" s="137"/>
      <c r="L79" s="139"/>
      <c r="N79" s="122" t="s">
        <v>794</v>
      </c>
      <c r="O79" s="120"/>
      <c r="P79" s="120"/>
      <c r="Q79" s="120"/>
      <c r="R79" s="120"/>
      <c r="S79" s="120"/>
      <c r="T79" s="120"/>
    </row>
    <row r="80" spans="3:20" s="55" customFormat="1" ht="12" customHeight="1">
      <c r="C80" s="123" t="s">
        <v>804</v>
      </c>
      <c r="D80" s="107" t="str">
        <f>"15.3."&amp;N80</f>
        <v>15.3.1</v>
      </c>
      <c r="E80" s="125" t="s">
        <v>848</v>
      </c>
      <c r="F80" s="63" t="s">
        <v>883</v>
      </c>
      <c r="G80" s="63" t="s">
        <v>922</v>
      </c>
      <c r="H80" s="54">
        <f>SUM(I80:L80)</f>
        <v>0.16590229645093946</v>
      </c>
      <c r="I80" s="135"/>
      <c r="J80" s="135"/>
      <c r="K80" s="135">
        <f>K41/598.75</f>
        <v>0.16590229645093946</v>
      </c>
      <c r="L80" s="135"/>
      <c r="N80" s="122" t="s">
        <v>786</v>
      </c>
      <c r="O80" s="121" t="s">
        <v>848</v>
      </c>
      <c r="P80" s="121" t="s">
        <v>849</v>
      </c>
      <c r="Q80" s="121" t="s">
        <v>850</v>
      </c>
      <c r="R80" s="121" t="s">
        <v>851</v>
      </c>
      <c r="S80" s="122" t="s">
        <v>809</v>
      </c>
      <c r="T80" s="122" t="s">
        <v>923</v>
      </c>
    </row>
    <row r="81" spans="3:20" s="55" customFormat="1" ht="12" customHeight="1">
      <c r="C81" s="123"/>
      <c r="D81" s="143"/>
      <c r="E81" s="144" t="s">
        <v>631</v>
      </c>
      <c r="F81" s="63" t="s">
        <v>883</v>
      </c>
      <c r="G81" s="63" t="s">
        <v>922</v>
      </c>
      <c r="H81" s="54">
        <f>SUM(I81:L81)</f>
        <v>8.0835073068893523E-2</v>
      </c>
      <c r="I81" s="145"/>
      <c r="J81" s="145"/>
      <c r="K81" s="135">
        <f>K42/598.75</f>
        <v>8.0835073068893523E-2</v>
      </c>
      <c r="L81" s="146"/>
      <c r="N81" s="122"/>
      <c r="O81" s="121"/>
      <c r="P81" s="121"/>
      <c r="Q81" s="121"/>
      <c r="R81" s="121"/>
      <c r="S81" s="122"/>
      <c r="T81" s="122"/>
    </row>
    <row r="82" spans="3:20" ht="12" customHeight="1">
      <c r="D82" s="109"/>
      <c r="E82" s="112" t="s">
        <v>795</v>
      </c>
      <c r="F82" s="110"/>
      <c r="G82" s="110"/>
      <c r="H82" s="108"/>
      <c r="I82" s="137"/>
      <c r="J82" s="137"/>
      <c r="K82" s="137"/>
      <c r="L82" s="139"/>
      <c r="N82" s="120"/>
      <c r="O82" s="120"/>
      <c r="P82" s="120"/>
      <c r="Q82" s="120"/>
      <c r="R82" s="120"/>
      <c r="S82" s="120"/>
      <c r="T82" s="124" t="s">
        <v>924</v>
      </c>
    </row>
    <row r="83" spans="3:20" ht="12" customHeight="1">
      <c r="D83" s="107" t="s">
        <v>925</v>
      </c>
      <c r="E83" s="116" t="s">
        <v>855</v>
      </c>
      <c r="F83" s="63" t="s">
        <v>883</v>
      </c>
      <c r="G83" s="63" t="s">
        <v>926</v>
      </c>
      <c r="H83" s="54">
        <f t="shared" ref="H83:H91" si="3">SUM(I83:L83)</f>
        <v>0.10604425887265136</v>
      </c>
      <c r="I83" s="135"/>
      <c r="J83" s="135"/>
      <c r="K83" s="135">
        <f>K44/598.75</f>
        <v>1.0755741127348643E-2</v>
      </c>
      <c r="L83" s="135">
        <f>L44/598.75</f>
        <v>9.5288517745302712E-2</v>
      </c>
      <c r="N83" s="120"/>
      <c r="O83" s="120"/>
      <c r="P83" s="120"/>
      <c r="Q83" s="120"/>
      <c r="R83" s="120"/>
      <c r="S83" s="120"/>
      <c r="T83" s="122" t="s">
        <v>789</v>
      </c>
    </row>
    <row r="84" spans="3:20" ht="12" customHeight="1">
      <c r="D84" s="64" t="s">
        <v>927</v>
      </c>
      <c r="E84" s="114" t="s">
        <v>858</v>
      </c>
      <c r="F84" s="115" t="s">
        <v>883</v>
      </c>
      <c r="G84" s="115" t="s">
        <v>928</v>
      </c>
      <c r="H84" s="54">
        <f t="shared" si="3"/>
        <v>1.0388557402000829</v>
      </c>
      <c r="I84" s="135">
        <f>I64-I86</f>
        <v>0.89811273302259664</v>
      </c>
      <c r="J84" s="135"/>
      <c r="K84" s="135">
        <f>K45/598.75</f>
        <v>0.14074300717748622</v>
      </c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3:20" ht="12" customHeight="1">
      <c r="D85" s="64" t="s">
        <v>929</v>
      </c>
      <c r="E85" s="114" t="s">
        <v>861</v>
      </c>
      <c r="F85" s="115" t="s">
        <v>883</v>
      </c>
      <c r="G85" s="115" t="s">
        <v>930</v>
      </c>
      <c r="H85" s="54">
        <f t="shared" si="3"/>
        <v>0</v>
      </c>
      <c r="I85" s="135"/>
      <c r="J85" s="135"/>
      <c r="K85" s="135"/>
      <c r="L85" s="135"/>
      <c r="N85" s="120"/>
      <c r="O85" s="120"/>
      <c r="P85" s="120"/>
      <c r="Q85" s="120"/>
      <c r="R85" s="120"/>
      <c r="S85" s="120"/>
      <c r="T85" s="122" t="s">
        <v>789</v>
      </c>
    </row>
    <row r="86" spans="3:20" ht="12" customHeight="1">
      <c r="D86" s="64" t="s">
        <v>931</v>
      </c>
      <c r="E86" s="114" t="s">
        <v>864</v>
      </c>
      <c r="F86" s="115" t="s">
        <v>883</v>
      </c>
      <c r="G86" s="115" t="s">
        <v>932</v>
      </c>
      <c r="H86" s="54">
        <f t="shared" si="3"/>
        <v>3.6324141980838744</v>
      </c>
      <c r="I86" s="135">
        <f>I47/598.75</f>
        <v>3.6324141980838744</v>
      </c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3:20" ht="12" customHeight="1">
      <c r="D87" s="64" t="s">
        <v>933</v>
      </c>
      <c r="E87" s="114" t="s">
        <v>867</v>
      </c>
      <c r="F87" s="115" t="s">
        <v>883</v>
      </c>
      <c r="G87" s="115" t="s">
        <v>934</v>
      </c>
      <c r="H87" s="54">
        <f t="shared" si="3"/>
        <v>6.8345718408818368E-2</v>
      </c>
      <c r="I87" s="135"/>
      <c r="J87" s="135"/>
      <c r="K87" s="135">
        <f>K89</f>
        <v>5.7635279081018793E-2</v>
      </c>
      <c r="L87" s="135">
        <f>L89</f>
        <v>1.0710439327799581E-2</v>
      </c>
      <c r="N87" s="120"/>
      <c r="O87" s="120"/>
      <c r="P87" s="120"/>
      <c r="Q87" s="120"/>
      <c r="R87" s="120"/>
      <c r="S87" s="120"/>
      <c r="T87" s="122" t="s">
        <v>789</v>
      </c>
    </row>
    <row r="88" spans="3:20" ht="12" customHeight="1">
      <c r="D88" s="107" t="s">
        <v>935</v>
      </c>
      <c r="E88" s="116" t="s">
        <v>936</v>
      </c>
      <c r="F88" s="63" t="s">
        <v>883</v>
      </c>
      <c r="G88" s="63" t="s">
        <v>937</v>
      </c>
      <c r="H88" s="54">
        <f t="shared" si="3"/>
        <v>0</v>
      </c>
      <c r="I88" s="135"/>
      <c r="J88" s="135"/>
      <c r="K88" s="135"/>
      <c r="L88" s="135"/>
      <c r="N88" s="120"/>
      <c r="O88" s="120"/>
      <c r="P88" s="120"/>
      <c r="Q88" s="120"/>
      <c r="R88" s="120"/>
      <c r="S88" s="120"/>
      <c r="T88" s="122" t="s">
        <v>789</v>
      </c>
    </row>
    <row r="89" spans="3:20" ht="12" customHeight="1">
      <c r="D89" s="64" t="s">
        <v>938</v>
      </c>
      <c r="E89" s="114" t="s">
        <v>873</v>
      </c>
      <c r="F89" s="115" t="s">
        <v>883</v>
      </c>
      <c r="G89" s="115" t="s">
        <v>939</v>
      </c>
      <c r="H89" s="54">
        <f t="shared" si="3"/>
        <v>6.8345718408818368E-2</v>
      </c>
      <c r="I89" s="135"/>
      <c r="J89" s="135"/>
      <c r="K89" s="135">
        <f>K50/598.75</f>
        <v>5.7635279081018793E-2</v>
      </c>
      <c r="L89" s="135">
        <f>L50/598.75</f>
        <v>1.0710439327799581E-2</v>
      </c>
      <c r="N89" s="120"/>
      <c r="O89" s="120"/>
      <c r="P89" s="120"/>
      <c r="Q89" s="120"/>
      <c r="R89" s="120"/>
      <c r="S89" s="120"/>
      <c r="T89" s="122" t="s">
        <v>789</v>
      </c>
    </row>
    <row r="90" spans="3:20" ht="24" customHeight="1">
      <c r="D90" s="64" t="s">
        <v>940</v>
      </c>
      <c r="E90" s="114" t="s">
        <v>876</v>
      </c>
      <c r="F90" s="115" t="s">
        <v>883</v>
      </c>
      <c r="G90" s="115" t="s">
        <v>941</v>
      </c>
      <c r="H90" s="54">
        <f t="shared" si="3"/>
        <v>0</v>
      </c>
      <c r="I90" s="136">
        <f>I87-I89</f>
        <v>0</v>
      </c>
      <c r="J90" s="136">
        <f>J87-J89</f>
        <v>0</v>
      </c>
      <c r="K90" s="136">
        <f>K87-K89</f>
        <v>0</v>
      </c>
      <c r="L90" s="136">
        <f>L87-L89</f>
        <v>0</v>
      </c>
      <c r="N90" s="120"/>
      <c r="O90" s="120"/>
      <c r="P90" s="120"/>
      <c r="Q90" s="120"/>
      <c r="R90" s="120"/>
      <c r="S90" s="120"/>
      <c r="T90" s="122" t="s">
        <v>789</v>
      </c>
    </row>
    <row r="91" spans="3:20" ht="12" customHeight="1">
      <c r="D91" s="64" t="s">
        <v>942</v>
      </c>
      <c r="E91" s="114" t="s">
        <v>879</v>
      </c>
      <c r="F91" s="115" t="s">
        <v>883</v>
      </c>
      <c r="G91" s="115" t="s">
        <v>943</v>
      </c>
      <c r="H91" s="54">
        <f t="shared" si="3"/>
        <v>-3.8857805861880479E-16</v>
      </c>
      <c r="I91" s="136">
        <f>SUM(I54,I66,I71)-SUM(I72,I84:I87)</f>
        <v>0</v>
      </c>
      <c r="J91" s="136">
        <f>SUM(J54,J66,J71)-SUM(J72,J84:J87)</f>
        <v>0</v>
      </c>
      <c r="K91" s="136">
        <f>SUM(K54,K66,K71)-SUM(K72,K84:K87)</f>
        <v>0</v>
      </c>
      <c r="L91" s="136">
        <f>SUM(L54,L66,L71)-SUM(L72,L84:L87)</f>
        <v>-3.8857805861880479E-16</v>
      </c>
      <c r="N91" s="120"/>
      <c r="O91" s="120"/>
      <c r="P91" s="120"/>
      <c r="Q91" s="120"/>
      <c r="R91" s="120"/>
      <c r="S91" s="120"/>
      <c r="T91" s="122" t="s">
        <v>789</v>
      </c>
    </row>
    <row r="92" spans="3:20" ht="18" customHeight="1">
      <c r="D92" s="173" t="s">
        <v>944</v>
      </c>
      <c r="E92" s="174"/>
      <c r="F92" s="174"/>
      <c r="G92" s="128"/>
      <c r="H92" s="126"/>
      <c r="I92" s="141"/>
      <c r="J92" s="141"/>
      <c r="K92" s="141"/>
      <c r="L92" s="142"/>
      <c r="N92" s="120"/>
      <c r="O92" s="120"/>
      <c r="P92" s="120"/>
      <c r="Q92" s="120"/>
      <c r="R92" s="120"/>
      <c r="S92" s="120"/>
      <c r="T92" s="120"/>
    </row>
    <row r="93" spans="3:20" ht="12" customHeight="1">
      <c r="D93" s="64" t="s">
        <v>945</v>
      </c>
      <c r="E93" s="114" t="s">
        <v>946</v>
      </c>
      <c r="F93" s="115" t="s">
        <v>883</v>
      </c>
      <c r="G93" s="115" t="s">
        <v>947</v>
      </c>
      <c r="H93" s="54">
        <f>SUM(I93:L93)</f>
        <v>0.92400000000000004</v>
      </c>
      <c r="I93" s="135"/>
      <c r="J93" s="135"/>
      <c r="K93" s="135">
        <v>0.66500000000000004</v>
      </c>
      <c r="L93" s="135">
        <v>0.25900000000000001</v>
      </c>
      <c r="N93" s="120"/>
      <c r="O93" s="120"/>
      <c r="P93" s="120"/>
      <c r="Q93" s="120"/>
      <c r="R93" s="120"/>
      <c r="S93" s="120"/>
      <c r="T93" s="122" t="s">
        <v>789</v>
      </c>
    </row>
    <row r="94" spans="3:20" ht="12" customHeight="1">
      <c r="D94" s="64" t="s">
        <v>948</v>
      </c>
      <c r="E94" s="114" t="s">
        <v>949</v>
      </c>
      <c r="F94" s="115" t="s">
        <v>883</v>
      </c>
      <c r="G94" s="115" t="s">
        <v>950</v>
      </c>
      <c r="H94" s="54">
        <f>SUM(I94:L94)</f>
        <v>0.92400000000000004</v>
      </c>
      <c r="I94" s="135"/>
      <c r="J94" s="135"/>
      <c r="K94" s="135">
        <v>0.66500000000000004</v>
      </c>
      <c r="L94" s="135">
        <v>0.25900000000000001</v>
      </c>
      <c r="N94" s="120"/>
      <c r="O94" s="120"/>
      <c r="P94" s="120"/>
      <c r="Q94" s="120"/>
      <c r="R94" s="120"/>
      <c r="S94" s="120"/>
      <c r="T94" s="122" t="s">
        <v>789</v>
      </c>
    </row>
    <row r="95" spans="3:20" ht="12" customHeight="1">
      <c r="D95" s="64" t="s">
        <v>951</v>
      </c>
      <c r="E95" s="114" t="s">
        <v>952</v>
      </c>
      <c r="F95" s="115" t="s">
        <v>883</v>
      </c>
      <c r="G95" s="115" t="s">
        <v>953</v>
      </c>
      <c r="H95" s="54">
        <f>SUM(I95:L95)</f>
        <v>0</v>
      </c>
      <c r="I95" s="135"/>
      <c r="J95" s="135"/>
      <c r="K95" s="135"/>
      <c r="L95" s="135"/>
      <c r="N95" s="120"/>
      <c r="O95" s="120"/>
      <c r="P95" s="120"/>
      <c r="Q95" s="120"/>
      <c r="R95" s="120"/>
      <c r="S95" s="120"/>
      <c r="T95" s="122" t="s">
        <v>789</v>
      </c>
    </row>
    <row r="96" spans="3:20" ht="18" customHeight="1">
      <c r="D96" s="173" t="s">
        <v>954</v>
      </c>
      <c r="E96" s="174"/>
      <c r="F96" s="174"/>
      <c r="G96" s="128"/>
      <c r="H96" s="126"/>
      <c r="I96" s="141"/>
      <c r="J96" s="141"/>
      <c r="K96" s="141"/>
      <c r="L96" s="142"/>
      <c r="N96" s="120"/>
      <c r="O96" s="120"/>
      <c r="P96" s="120"/>
      <c r="Q96" s="120"/>
      <c r="R96" s="120"/>
      <c r="S96" s="120"/>
      <c r="T96" s="120"/>
    </row>
    <row r="97" spans="4:20" ht="12" customHeight="1">
      <c r="D97" s="64" t="s">
        <v>955</v>
      </c>
      <c r="E97" s="114" t="s">
        <v>956</v>
      </c>
      <c r="F97" s="115" t="s">
        <v>788</v>
      </c>
      <c r="G97" s="115" t="s">
        <v>957</v>
      </c>
      <c r="H97" s="54">
        <f t="shared" ref="H97:H128" si="4">SUM(I97:L97)</f>
        <v>0</v>
      </c>
      <c r="I97" s="136">
        <f>SUM(I98,I99)</f>
        <v>0</v>
      </c>
      <c r="J97" s="136">
        <f>SUM(J98,J99)</f>
        <v>0</v>
      </c>
      <c r="K97" s="136">
        <f>SUM(K98,K99)</f>
        <v>0</v>
      </c>
      <c r="L97" s="136">
        <f>SUM(L98,L99)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958</v>
      </c>
      <c r="E98" s="116" t="s">
        <v>959</v>
      </c>
      <c r="F98" s="63" t="s">
        <v>788</v>
      </c>
      <c r="G98" s="63" t="s">
        <v>960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961</v>
      </c>
      <c r="E99" s="116" t="s">
        <v>962</v>
      </c>
      <c r="F99" s="63" t="s">
        <v>788</v>
      </c>
      <c r="G99" s="63" t="s">
        <v>963</v>
      </c>
      <c r="H99" s="54">
        <f t="shared" si="4"/>
        <v>0</v>
      </c>
      <c r="I99" s="136">
        <f>I102</f>
        <v>0</v>
      </c>
      <c r="J99" s="136">
        <f>J102</f>
        <v>0</v>
      </c>
      <c r="K99" s="136">
        <f>K102</f>
        <v>0</v>
      </c>
      <c r="L99" s="136">
        <f>L102</f>
        <v>0</v>
      </c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964</v>
      </c>
      <c r="E100" s="117" t="s">
        <v>965</v>
      </c>
      <c r="F100" s="63" t="s">
        <v>883</v>
      </c>
      <c r="G100" s="63" t="s">
        <v>966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107" t="s">
        <v>967</v>
      </c>
      <c r="E101" s="118" t="s">
        <v>968</v>
      </c>
      <c r="F101" s="63" t="s">
        <v>883</v>
      </c>
      <c r="G101" s="63" t="s">
        <v>969</v>
      </c>
      <c r="H101" s="54">
        <f t="shared" si="4"/>
        <v>0</v>
      </c>
      <c r="I101" s="135"/>
      <c r="J101" s="135"/>
      <c r="K101" s="135"/>
      <c r="L101" s="135"/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970</v>
      </c>
      <c r="E102" s="117" t="s">
        <v>971</v>
      </c>
      <c r="F102" s="63" t="s">
        <v>788</v>
      </c>
      <c r="G102" s="63" t="s">
        <v>972</v>
      </c>
      <c r="H102" s="54">
        <f t="shared" si="4"/>
        <v>0</v>
      </c>
      <c r="I102" s="135"/>
      <c r="J102" s="135"/>
      <c r="K102" s="135"/>
      <c r="L102" s="135"/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64" t="s">
        <v>973</v>
      </c>
      <c r="E103" s="114" t="s">
        <v>974</v>
      </c>
      <c r="F103" s="115" t="s">
        <v>788</v>
      </c>
      <c r="G103" s="115" t="s">
        <v>975</v>
      </c>
      <c r="H103" s="54">
        <f t="shared" si="4"/>
        <v>349.08899999999994</v>
      </c>
      <c r="I103" s="136">
        <f>SUM(I104,I120)</f>
        <v>0</v>
      </c>
      <c r="J103" s="136">
        <f>SUM(J104,J120)</f>
        <v>0</v>
      </c>
      <c r="K103" s="136">
        <f>SUM(K104,K120)</f>
        <v>271.23199999999997</v>
      </c>
      <c r="L103" s="136">
        <f>SUM(L104,L120)</f>
        <v>77.856999999999999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976</v>
      </c>
      <c r="E104" s="116" t="s">
        <v>977</v>
      </c>
      <c r="F104" s="63" t="s">
        <v>788</v>
      </c>
      <c r="G104" s="63" t="s">
        <v>978</v>
      </c>
      <c r="H104" s="54">
        <f t="shared" si="4"/>
        <v>346.75699999999995</v>
      </c>
      <c r="I104" s="136">
        <f>SUM(I105:I106)</f>
        <v>0</v>
      </c>
      <c r="J104" s="136">
        <f>SUM(J105:J106)</f>
        <v>0</v>
      </c>
      <c r="K104" s="136">
        <f>SUM(K105:K106)</f>
        <v>271.23199999999997</v>
      </c>
      <c r="L104" s="136">
        <f>SUM(L105:L106)</f>
        <v>75.525000000000006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12" customHeight="1">
      <c r="D105" s="107" t="s">
        <v>979</v>
      </c>
      <c r="E105" s="117" t="s">
        <v>980</v>
      </c>
      <c r="F105" s="63" t="s">
        <v>788</v>
      </c>
      <c r="G105" s="63" t="s">
        <v>981</v>
      </c>
      <c r="H105" s="54">
        <f t="shared" si="4"/>
        <v>283.26299999999998</v>
      </c>
      <c r="I105" s="135"/>
      <c r="J105" s="135"/>
      <c r="K105" s="135">
        <f>K37</f>
        <v>264.79199999999997</v>
      </c>
      <c r="L105" s="135">
        <v>18.471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982</v>
      </c>
      <c r="E106" s="117" t="s">
        <v>983</v>
      </c>
      <c r="F106" s="63" t="s">
        <v>788</v>
      </c>
      <c r="G106" s="63" t="s">
        <v>984</v>
      </c>
      <c r="H106" s="54">
        <f t="shared" si="4"/>
        <v>63.494</v>
      </c>
      <c r="I106" s="136">
        <f>SUM(I107,I110,I113,I116:I119)</f>
        <v>0</v>
      </c>
      <c r="J106" s="136">
        <f>SUM(J107,J110,J113,J116:J119)</f>
        <v>0</v>
      </c>
      <c r="K106" s="136">
        <f>SUM(K107,K110,K113,K116:K119)</f>
        <v>6.44</v>
      </c>
      <c r="L106" s="136">
        <f>SUM(L107,L110,L113,L116:L119)</f>
        <v>57.054000000000002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39.75" customHeight="1">
      <c r="D107" s="107" t="s">
        <v>985</v>
      </c>
      <c r="E107" s="118" t="s">
        <v>986</v>
      </c>
      <c r="F107" s="63" t="s">
        <v>788</v>
      </c>
      <c r="G107" s="63" t="s">
        <v>987</v>
      </c>
      <c r="H107" s="54">
        <f t="shared" si="4"/>
        <v>1.429</v>
      </c>
      <c r="I107" s="136">
        <f>SUM(I108:I109)</f>
        <v>0</v>
      </c>
      <c r="J107" s="136">
        <f>SUM(J108:J109)</f>
        <v>0</v>
      </c>
      <c r="K107" s="136">
        <f>SUM(K108:K109)</f>
        <v>0</v>
      </c>
      <c r="L107" s="136">
        <f>SUM(L108:L109)</f>
        <v>1.429</v>
      </c>
      <c r="N107" s="120"/>
      <c r="O107" s="120"/>
      <c r="P107" s="120"/>
      <c r="Q107" s="120"/>
      <c r="R107" s="120"/>
      <c r="S107" s="120"/>
      <c r="T107" s="122" t="s">
        <v>789</v>
      </c>
    </row>
    <row r="108" spans="4:20" ht="12" customHeight="1">
      <c r="D108" s="107" t="s">
        <v>988</v>
      </c>
      <c r="E108" s="119" t="s">
        <v>989</v>
      </c>
      <c r="F108" s="63" t="s">
        <v>788</v>
      </c>
      <c r="G108" s="63" t="s">
        <v>990</v>
      </c>
      <c r="H108" s="54">
        <f t="shared" si="4"/>
        <v>1.429</v>
      </c>
      <c r="I108" s="135"/>
      <c r="J108" s="135"/>
      <c r="K108" s="135"/>
      <c r="L108" s="135">
        <v>1.429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991</v>
      </c>
      <c r="E109" s="119" t="s">
        <v>992</v>
      </c>
      <c r="F109" s="63" t="s">
        <v>788</v>
      </c>
      <c r="G109" s="63" t="s">
        <v>993</v>
      </c>
      <c r="H109" s="54">
        <f t="shared" si="4"/>
        <v>0</v>
      </c>
      <c r="I109" s="135"/>
      <c r="J109" s="135"/>
      <c r="K109" s="135"/>
      <c r="L109" s="135"/>
      <c r="N109" s="120"/>
      <c r="O109" s="120"/>
      <c r="P109" s="120"/>
      <c r="Q109" s="120"/>
      <c r="R109" s="120"/>
      <c r="S109" s="120"/>
      <c r="T109" s="122" t="s">
        <v>789</v>
      </c>
    </row>
    <row r="110" spans="4:20" ht="36" customHeight="1">
      <c r="D110" s="107" t="s">
        <v>994</v>
      </c>
      <c r="E110" s="118" t="s">
        <v>995</v>
      </c>
      <c r="F110" s="63" t="s">
        <v>788</v>
      </c>
      <c r="G110" s="63" t="s">
        <v>996</v>
      </c>
      <c r="H110" s="54">
        <f t="shared" si="4"/>
        <v>55.625</v>
      </c>
      <c r="I110" s="136">
        <f>SUM(I111:I112)</f>
        <v>0</v>
      </c>
      <c r="J110" s="136">
        <f>SUM(J111:J112)</f>
        <v>0</v>
      </c>
      <c r="K110" s="136">
        <f>SUM(K111:K112)</f>
        <v>0</v>
      </c>
      <c r="L110" s="136">
        <f>SUM(L111:L112)</f>
        <v>55.625</v>
      </c>
      <c r="N110" s="120"/>
      <c r="O110" s="120"/>
      <c r="P110" s="120"/>
      <c r="Q110" s="120"/>
      <c r="R110" s="120"/>
      <c r="S110" s="120"/>
      <c r="T110" s="122" t="s">
        <v>789</v>
      </c>
    </row>
    <row r="111" spans="4:20" ht="12" customHeight="1">
      <c r="D111" s="107" t="s">
        <v>997</v>
      </c>
      <c r="E111" s="119" t="s">
        <v>989</v>
      </c>
      <c r="F111" s="63" t="s">
        <v>788</v>
      </c>
      <c r="G111" s="63" t="s">
        <v>998</v>
      </c>
      <c r="H111" s="54">
        <f t="shared" si="4"/>
        <v>55.625</v>
      </c>
      <c r="I111" s="135"/>
      <c r="J111" s="135"/>
      <c r="K111" s="135"/>
      <c r="L111" s="135">
        <v>55.625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999</v>
      </c>
      <c r="E112" s="119" t="s">
        <v>992</v>
      </c>
      <c r="F112" s="63" t="s">
        <v>788</v>
      </c>
      <c r="G112" s="63" t="s">
        <v>1000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24" customHeight="1">
      <c r="D113" s="107" t="s">
        <v>1001</v>
      </c>
      <c r="E113" s="118" t="s">
        <v>1002</v>
      </c>
      <c r="F113" s="63" t="s">
        <v>788</v>
      </c>
      <c r="G113" s="63" t="s">
        <v>1003</v>
      </c>
      <c r="H113" s="54">
        <f t="shared" si="4"/>
        <v>0</v>
      </c>
      <c r="I113" s="136">
        <f>SUM(I114:I115)</f>
        <v>0</v>
      </c>
      <c r="J113" s="136">
        <f>SUM(J114:J115)</f>
        <v>0</v>
      </c>
      <c r="K113" s="136">
        <f>SUM(K114:K115)</f>
        <v>0</v>
      </c>
      <c r="L113" s="136">
        <f>SUM(L114:L115)</f>
        <v>0</v>
      </c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1004</v>
      </c>
      <c r="E114" s="119" t="s">
        <v>989</v>
      </c>
      <c r="F114" s="63" t="s">
        <v>788</v>
      </c>
      <c r="G114" s="63" t="s">
        <v>1005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1006</v>
      </c>
      <c r="E115" s="119" t="s">
        <v>992</v>
      </c>
      <c r="F115" s="63" t="s">
        <v>788</v>
      </c>
      <c r="G115" s="63" t="s">
        <v>1007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12" customHeight="1">
      <c r="D116" s="107" t="s">
        <v>1008</v>
      </c>
      <c r="E116" s="118" t="s">
        <v>1009</v>
      </c>
      <c r="F116" s="63" t="s">
        <v>788</v>
      </c>
      <c r="G116" s="63" t="s">
        <v>1010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12" customHeight="1">
      <c r="D117" s="107" t="s">
        <v>1011</v>
      </c>
      <c r="E117" s="118" t="s">
        <v>1012</v>
      </c>
      <c r="F117" s="63" t="s">
        <v>788</v>
      </c>
      <c r="G117" s="63" t="s">
        <v>1013</v>
      </c>
      <c r="H117" s="54">
        <f t="shared" si="4"/>
        <v>0</v>
      </c>
      <c r="I117" s="135"/>
      <c r="J117" s="135"/>
      <c r="K117" s="135"/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36" customHeight="1">
      <c r="D118" s="107" t="s">
        <v>1014</v>
      </c>
      <c r="E118" s="118" t="s">
        <v>1015</v>
      </c>
      <c r="F118" s="63" t="s">
        <v>788</v>
      </c>
      <c r="G118" s="63" t="s">
        <v>1016</v>
      </c>
      <c r="H118" s="54">
        <f t="shared" si="4"/>
        <v>0</v>
      </c>
      <c r="I118" s="135"/>
      <c r="J118" s="135"/>
      <c r="K118" s="135"/>
      <c r="L118" s="135"/>
      <c r="N118" s="120"/>
      <c r="O118" s="120"/>
      <c r="P118" s="120"/>
      <c r="Q118" s="120"/>
      <c r="R118" s="120"/>
      <c r="S118" s="120"/>
      <c r="T118" s="122" t="s">
        <v>789</v>
      </c>
    </row>
    <row r="119" spans="4:20" ht="24" customHeight="1">
      <c r="D119" s="107" t="s">
        <v>1017</v>
      </c>
      <c r="E119" s="118" t="s">
        <v>1018</v>
      </c>
      <c r="F119" s="63" t="s">
        <v>788</v>
      </c>
      <c r="G119" s="63" t="s">
        <v>1019</v>
      </c>
      <c r="H119" s="54">
        <f t="shared" si="4"/>
        <v>6.44</v>
      </c>
      <c r="I119" s="135"/>
      <c r="J119" s="135"/>
      <c r="K119" s="135">
        <v>6.44</v>
      </c>
      <c r="L119" s="135"/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1020</v>
      </c>
      <c r="E120" s="116" t="s">
        <v>1021</v>
      </c>
      <c r="F120" s="63" t="s">
        <v>788</v>
      </c>
      <c r="G120" s="63" t="s">
        <v>1022</v>
      </c>
      <c r="H120" s="54">
        <f t="shared" si="4"/>
        <v>2.3319999999999999</v>
      </c>
      <c r="I120" s="136">
        <f>I123</f>
        <v>0</v>
      </c>
      <c r="J120" s="136">
        <f>J123</f>
        <v>0</v>
      </c>
      <c r="K120" s="136">
        <f>K123</f>
        <v>0</v>
      </c>
      <c r="L120" s="136">
        <f>L123</f>
        <v>2.3319999999999999</v>
      </c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1023</v>
      </c>
      <c r="E121" s="117" t="s">
        <v>965</v>
      </c>
      <c r="F121" s="63" t="s">
        <v>883</v>
      </c>
      <c r="G121" s="63" t="s">
        <v>1024</v>
      </c>
      <c r="H121" s="54">
        <f t="shared" si="4"/>
        <v>3.4190000000000002E-3</v>
      </c>
      <c r="I121" s="135"/>
      <c r="J121" s="135"/>
      <c r="K121" s="135"/>
      <c r="L121" s="135">
        <v>3.4190000000000002E-3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107" t="s">
        <v>1025</v>
      </c>
      <c r="E122" s="118" t="s">
        <v>968</v>
      </c>
      <c r="F122" s="63" t="s">
        <v>883</v>
      </c>
      <c r="G122" s="63" t="s">
        <v>1026</v>
      </c>
      <c r="H122" s="54">
        <f t="shared" si="4"/>
        <v>0</v>
      </c>
      <c r="I122" s="135"/>
      <c r="J122" s="135"/>
      <c r="K122" s="135"/>
      <c r="L122" s="135"/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1027</v>
      </c>
      <c r="E123" s="117" t="s">
        <v>971</v>
      </c>
      <c r="F123" s="63" t="s">
        <v>788</v>
      </c>
      <c r="G123" s="63" t="s">
        <v>1028</v>
      </c>
      <c r="H123" s="54">
        <f t="shared" si="4"/>
        <v>2.3319999999999999</v>
      </c>
      <c r="I123" s="135"/>
      <c r="J123" s="135"/>
      <c r="K123" s="135"/>
      <c r="L123" s="135">
        <v>2.3319999999999999</v>
      </c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64" t="s">
        <v>1029</v>
      </c>
      <c r="E124" s="114" t="s">
        <v>1030</v>
      </c>
      <c r="F124" s="115" t="s">
        <v>788</v>
      </c>
      <c r="G124" s="115" t="s">
        <v>1031</v>
      </c>
      <c r="H124" s="54">
        <f t="shared" si="4"/>
        <v>0</v>
      </c>
      <c r="I124" s="136">
        <f>SUM(I125,I126)</f>
        <v>0</v>
      </c>
      <c r="J124" s="136">
        <f>SUM(J125,J126)</f>
        <v>0</v>
      </c>
      <c r="K124" s="136">
        <f>SUM(K125,K126)</f>
        <v>0</v>
      </c>
      <c r="L124" s="136">
        <f>SUM(L125,L126)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1032</v>
      </c>
      <c r="E125" s="116" t="s">
        <v>959</v>
      </c>
      <c r="F125" s="63" t="s">
        <v>788</v>
      </c>
      <c r="G125" s="63" t="s">
        <v>1033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1034</v>
      </c>
      <c r="E126" s="116" t="s">
        <v>962</v>
      </c>
      <c r="F126" s="63" t="s">
        <v>788</v>
      </c>
      <c r="G126" s="63" t="s">
        <v>1035</v>
      </c>
      <c r="H126" s="54">
        <f t="shared" si="4"/>
        <v>0</v>
      </c>
      <c r="I126" s="136">
        <f>I128</f>
        <v>0</v>
      </c>
      <c r="J126" s="136">
        <f>J128</f>
        <v>0</v>
      </c>
      <c r="K126" s="136">
        <f>K128</f>
        <v>0</v>
      </c>
      <c r="L126" s="136">
        <f>L128</f>
        <v>0</v>
      </c>
      <c r="N126" s="120"/>
      <c r="O126" s="120"/>
      <c r="P126" s="120"/>
      <c r="Q126" s="120"/>
      <c r="R126" s="120"/>
      <c r="S126" s="120"/>
      <c r="T126" s="122" t="s">
        <v>789</v>
      </c>
    </row>
    <row r="127" spans="4:20" ht="12" customHeight="1">
      <c r="D127" s="107" t="s">
        <v>1036</v>
      </c>
      <c r="E127" s="117" t="s">
        <v>1037</v>
      </c>
      <c r="F127" s="63" t="s">
        <v>883</v>
      </c>
      <c r="G127" s="63" t="s">
        <v>1038</v>
      </c>
      <c r="H127" s="54">
        <f t="shared" si="4"/>
        <v>0</v>
      </c>
      <c r="I127" s="135"/>
      <c r="J127" s="135"/>
      <c r="K127" s="135"/>
      <c r="L127" s="135"/>
      <c r="N127" s="120"/>
      <c r="O127" s="120"/>
      <c r="P127" s="120"/>
      <c r="Q127" s="120"/>
      <c r="R127" s="120"/>
      <c r="S127" s="120"/>
      <c r="T127" s="122" t="s">
        <v>789</v>
      </c>
    </row>
    <row r="128" spans="4:20" ht="12" customHeight="1">
      <c r="D128" s="107" t="s">
        <v>1039</v>
      </c>
      <c r="E128" s="117" t="s">
        <v>971</v>
      </c>
      <c r="F128" s="63" t="s">
        <v>788</v>
      </c>
      <c r="G128" s="63" t="s">
        <v>1040</v>
      </c>
      <c r="H128" s="54">
        <f t="shared" si="4"/>
        <v>0</v>
      </c>
      <c r="I128" s="135"/>
      <c r="J128" s="135"/>
      <c r="K128" s="135"/>
      <c r="L128" s="135"/>
      <c r="N128" s="120"/>
      <c r="O128" s="120"/>
      <c r="P128" s="120"/>
      <c r="Q128" s="120"/>
      <c r="R128" s="120"/>
      <c r="S128" s="120"/>
      <c r="T128" s="122" t="s">
        <v>789</v>
      </c>
    </row>
    <row r="129" spans="4:20" ht="18" customHeight="1">
      <c r="D129" s="173" t="s">
        <v>1041</v>
      </c>
      <c r="E129" s="174"/>
      <c r="F129" s="174"/>
      <c r="G129" s="128"/>
      <c r="H129" s="126"/>
      <c r="I129" s="141"/>
      <c r="J129" s="141"/>
      <c r="K129" s="141"/>
      <c r="L129" s="142"/>
      <c r="N129" s="120"/>
      <c r="O129" s="120"/>
      <c r="P129" s="120"/>
      <c r="Q129" s="120"/>
      <c r="R129" s="120"/>
      <c r="S129" s="120"/>
      <c r="T129" s="120"/>
    </row>
    <row r="130" spans="4:20" ht="24" customHeight="1">
      <c r="D130" s="64" t="s">
        <v>1042</v>
      </c>
      <c r="E130" s="114" t="s">
        <v>1043</v>
      </c>
      <c r="F130" s="115" t="s">
        <v>1044</v>
      </c>
      <c r="G130" s="115" t="s">
        <v>1045</v>
      </c>
      <c r="H130" s="54">
        <f t="shared" ref="H130:H150" si="5">SUM(I130:L130)</f>
        <v>0</v>
      </c>
      <c r="I130" s="136">
        <f>SUM(I131:I132)</f>
        <v>0</v>
      </c>
      <c r="J130" s="136">
        <f>SUM(J131:J132)</f>
        <v>0</v>
      </c>
      <c r="K130" s="136">
        <f>SUM(K131:K132)</f>
        <v>0</v>
      </c>
      <c r="L130" s="136">
        <f>SUM(L131:L132)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1046</v>
      </c>
      <c r="E131" s="116" t="s">
        <v>959</v>
      </c>
      <c r="F131" s="63" t="s">
        <v>1044</v>
      </c>
      <c r="G131" s="63" t="s">
        <v>1047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1048</v>
      </c>
      <c r="E132" s="116" t="s">
        <v>962</v>
      </c>
      <c r="F132" s="63" t="s">
        <v>1044</v>
      </c>
      <c r="G132" s="63" t="s">
        <v>1049</v>
      </c>
      <c r="H132" s="54">
        <f t="shared" si="5"/>
        <v>0</v>
      </c>
      <c r="I132" s="136">
        <f>SUM(I133,I135)</f>
        <v>0</v>
      </c>
      <c r="J132" s="136">
        <f>SUM(J133,J135)</f>
        <v>0</v>
      </c>
      <c r="K132" s="136">
        <f>SUM(K133,K135)</f>
        <v>0</v>
      </c>
      <c r="L132" s="136">
        <f>SUM(L133,L135)</f>
        <v>0</v>
      </c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1050</v>
      </c>
      <c r="E133" s="117" t="s">
        <v>965</v>
      </c>
      <c r="F133" s="63" t="s">
        <v>1044</v>
      </c>
      <c r="G133" s="63" t="s">
        <v>1051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107" t="s">
        <v>1052</v>
      </c>
      <c r="E134" s="118" t="s">
        <v>1053</v>
      </c>
      <c r="F134" s="63" t="s">
        <v>1044</v>
      </c>
      <c r="G134" s="63" t="s">
        <v>1054</v>
      </c>
      <c r="H134" s="54">
        <f t="shared" si="5"/>
        <v>0</v>
      </c>
      <c r="I134" s="135"/>
      <c r="J134" s="135"/>
      <c r="K134" s="135"/>
      <c r="L134" s="135"/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1055</v>
      </c>
      <c r="E135" s="117" t="s">
        <v>971</v>
      </c>
      <c r="F135" s="63" t="s">
        <v>1044</v>
      </c>
      <c r="G135" s="63" t="s">
        <v>1056</v>
      </c>
      <c r="H135" s="54">
        <f t="shared" si="5"/>
        <v>0</v>
      </c>
      <c r="I135" s="135"/>
      <c r="J135" s="135"/>
      <c r="K135" s="135"/>
      <c r="L135" s="135"/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64" t="s">
        <v>1057</v>
      </c>
      <c r="E136" s="114" t="s">
        <v>1058</v>
      </c>
      <c r="F136" s="115" t="s">
        <v>1044</v>
      </c>
      <c r="G136" s="115" t="s">
        <v>1059</v>
      </c>
      <c r="H136" s="138">
        <f t="shared" si="5"/>
        <v>1472.3279799999998</v>
      </c>
      <c r="I136" s="136">
        <f>SUM(I137,I142)</f>
        <v>0</v>
      </c>
      <c r="J136" s="136">
        <f>SUM(J137,J142)</f>
        <v>0</v>
      </c>
      <c r="K136" s="136">
        <f>SUM(K137,K142)</f>
        <v>1285.0723799999998</v>
      </c>
      <c r="L136" s="136">
        <f>SUM(L137,L142)</f>
        <v>187.25559999999999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1060</v>
      </c>
      <c r="E137" s="116" t="s">
        <v>959</v>
      </c>
      <c r="F137" s="63" t="s">
        <v>1044</v>
      </c>
      <c r="G137" s="63" t="s">
        <v>1061</v>
      </c>
      <c r="H137" s="138">
        <f t="shared" si="5"/>
        <v>1457.8125199999999</v>
      </c>
      <c r="I137" s="136">
        <f>SUM(I138:I139)</f>
        <v>0</v>
      </c>
      <c r="J137" s="136">
        <f>SUM(J138:J139)</f>
        <v>0</v>
      </c>
      <c r="K137" s="136">
        <f>SUM(K138:K139)</f>
        <v>1285.0723799999998</v>
      </c>
      <c r="L137" s="136">
        <f>SUM(L138:L139)</f>
        <v>172.74014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1062</v>
      </c>
      <c r="E138" s="117" t="s">
        <v>980</v>
      </c>
      <c r="F138" s="63" t="s">
        <v>1044</v>
      </c>
      <c r="G138" s="63" t="s">
        <v>1063</v>
      </c>
      <c r="H138" s="138">
        <f t="shared" si="5"/>
        <v>1397.69454</v>
      </c>
      <c r="I138" s="135"/>
      <c r="J138" s="135"/>
      <c r="K138" s="135">
        <v>1270.4137599999999</v>
      </c>
      <c r="L138" s="135">
        <v>127.28077999999999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1064</v>
      </c>
      <c r="E139" s="117" t="s">
        <v>983</v>
      </c>
      <c r="F139" s="63" t="s">
        <v>1044</v>
      </c>
      <c r="G139" s="63" t="s">
        <v>1065</v>
      </c>
      <c r="H139" s="138">
        <f t="shared" si="5"/>
        <v>60.117980000000003</v>
      </c>
      <c r="I139" s="136">
        <f>SUM(I140:I141)</f>
        <v>0</v>
      </c>
      <c r="J139" s="136">
        <f>SUM(J140:J141)</f>
        <v>0</v>
      </c>
      <c r="K139" s="136">
        <f>SUM(K140:K141)</f>
        <v>14.658620000000001</v>
      </c>
      <c r="L139" s="136">
        <f>SUM(L140:L141)</f>
        <v>45.459360000000004</v>
      </c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1066</v>
      </c>
      <c r="E140" s="118" t="s">
        <v>989</v>
      </c>
      <c r="F140" s="63" t="s">
        <v>1044</v>
      </c>
      <c r="G140" s="63" t="s">
        <v>1067</v>
      </c>
      <c r="H140" s="138">
        <f t="shared" si="5"/>
        <v>60.117980000000003</v>
      </c>
      <c r="I140" s="135"/>
      <c r="J140" s="135"/>
      <c r="K140" s="135">
        <v>14.658620000000001</v>
      </c>
      <c r="L140" s="135">
        <f>42.20669+3.25267</f>
        <v>45.459360000000004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1068</v>
      </c>
      <c r="E141" s="118" t="s">
        <v>1069</v>
      </c>
      <c r="F141" s="63" t="s">
        <v>1044</v>
      </c>
      <c r="G141" s="63" t="s">
        <v>1070</v>
      </c>
      <c r="H141" s="138">
        <f t="shared" si="5"/>
        <v>0</v>
      </c>
      <c r="I141" s="135"/>
      <c r="J141" s="135"/>
      <c r="K141" s="135"/>
      <c r="L141" s="135"/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1071</v>
      </c>
      <c r="E142" s="116" t="s">
        <v>1021</v>
      </c>
      <c r="F142" s="63" t="s">
        <v>1044</v>
      </c>
      <c r="G142" s="63" t="s">
        <v>1072</v>
      </c>
      <c r="H142" s="138">
        <f t="shared" si="5"/>
        <v>14.515460000000001</v>
      </c>
      <c r="I142" s="136">
        <f>SUM(I143,I145)</f>
        <v>0</v>
      </c>
      <c r="J142" s="136">
        <f>SUM(J143,J145)</f>
        <v>0</v>
      </c>
      <c r="K142" s="136">
        <f>SUM(K143,K145)</f>
        <v>0</v>
      </c>
      <c r="L142" s="136">
        <f>SUM(L143,L145)</f>
        <v>14.515460000000001</v>
      </c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1073</v>
      </c>
      <c r="E143" s="117" t="s">
        <v>965</v>
      </c>
      <c r="F143" s="63" t="s">
        <v>1044</v>
      </c>
      <c r="G143" s="63" t="s">
        <v>1074</v>
      </c>
      <c r="H143" s="138">
        <f t="shared" si="5"/>
        <v>11.161440000000001</v>
      </c>
      <c r="I143" s="135"/>
      <c r="J143" s="135"/>
      <c r="K143" s="135"/>
      <c r="L143" s="135">
        <v>11.161440000000001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107" t="s">
        <v>1075</v>
      </c>
      <c r="E144" s="118" t="s">
        <v>1053</v>
      </c>
      <c r="F144" s="63" t="s">
        <v>1044</v>
      </c>
      <c r="G144" s="63" t="s">
        <v>1076</v>
      </c>
      <c r="H144" s="138">
        <f t="shared" si="5"/>
        <v>0</v>
      </c>
      <c r="I144" s="135"/>
      <c r="J144" s="135"/>
      <c r="K144" s="135"/>
      <c r="L144" s="135"/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1077</v>
      </c>
      <c r="E145" s="117" t="s">
        <v>971</v>
      </c>
      <c r="F145" s="63" t="s">
        <v>1044</v>
      </c>
      <c r="G145" s="63" t="s">
        <v>1078</v>
      </c>
      <c r="H145" s="138">
        <f t="shared" si="5"/>
        <v>3.3540199999999998</v>
      </c>
      <c r="I145" s="135"/>
      <c r="J145" s="135"/>
      <c r="K145" s="135"/>
      <c r="L145" s="135">
        <v>3.3540199999999998</v>
      </c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64" t="s">
        <v>1079</v>
      </c>
      <c r="E146" s="114" t="s">
        <v>1080</v>
      </c>
      <c r="F146" s="115" t="s">
        <v>1044</v>
      </c>
      <c r="G146" s="115" t="s">
        <v>1081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1082</v>
      </c>
      <c r="E147" s="116" t="s">
        <v>959</v>
      </c>
      <c r="F147" s="63" t="s">
        <v>1044</v>
      </c>
      <c r="G147" s="63" t="s">
        <v>1083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1084</v>
      </c>
      <c r="E148" s="116" t="s">
        <v>962</v>
      </c>
      <c r="F148" s="63" t="s">
        <v>1044</v>
      </c>
      <c r="G148" s="63" t="s">
        <v>1085</v>
      </c>
      <c r="H148" s="138">
        <f t="shared" si="5"/>
        <v>0</v>
      </c>
      <c r="I148" s="136">
        <f>SUM(I149:I150)</f>
        <v>0</v>
      </c>
      <c r="J148" s="136">
        <f>SUM(J149:J150)</f>
        <v>0</v>
      </c>
      <c r="K148" s="136">
        <f>SUM(K149:K150)</f>
        <v>0</v>
      </c>
      <c r="L148" s="136">
        <f>SUM(L149:L150)</f>
        <v>0</v>
      </c>
      <c r="N148" s="120"/>
      <c r="O148" s="120"/>
      <c r="P148" s="120"/>
      <c r="Q148" s="120"/>
      <c r="R148" s="120"/>
      <c r="S148" s="120"/>
      <c r="T148" s="122" t="s">
        <v>789</v>
      </c>
    </row>
    <row r="149" spans="4:20" ht="12" customHeight="1">
      <c r="D149" s="107" t="s">
        <v>1086</v>
      </c>
      <c r="E149" s="117" t="s">
        <v>1037</v>
      </c>
      <c r="F149" s="63" t="s">
        <v>1044</v>
      </c>
      <c r="G149" s="63" t="s">
        <v>1087</v>
      </c>
      <c r="H149" s="138">
        <f t="shared" si="5"/>
        <v>0</v>
      </c>
      <c r="I149" s="135"/>
      <c r="J149" s="135"/>
      <c r="K149" s="135"/>
      <c r="L149" s="135"/>
      <c r="N149" s="120"/>
      <c r="O149" s="120"/>
      <c r="P149" s="120"/>
      <c r="Q149" s="120"/>
      <c r="R149" s="120"/>
      <c r="S149" s="120"/>
      <c r="T149" s="122" t="s">
        <v>789</v>
      </c>
    </row>
    <row r="150" spans="4:20" ht="12" customHeight="1">
      <c r="D150" s="107" t="s">
        <v>1088</v>
      </c>
      <c r="E150" s="117" t="s">
        <v>971</v>
      </c>
      <c r="F150" s="63" t="s">
        <v>1044</v>
      </c>
      <c r="G150" s="63" t="s">
        <v>1089</v>
      </c>
      <c r="H150" s="138">
        <f t="shared" si="5"/>
        <v>0</v>
      </c>
      <c r="I150" s="135"/>
      <c r="J150" s="135"/>
      <c r="K150" s="135"/>
      <c r="L150" s="135"/>
      <c r="N150" s="120"/>
      <c r="O150" s="120"/>
      <c r="P150" s="120"/>
      <c r="Q150" s="120"/>
      <c r="R150" s="120"/>
      <c r="S150" s="120"/>
      <c r="T150" s="122" t="s">
        <v>789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9:F129"/>
    <mergeCell ref="D14:F14"/>
    <mergeCell ref="D53:F53"/>
    <mergeCell ref="D92:F92"/>
    <mergeCell ref="D96:F96"/>
    <mergeCell ref="D11:D12"/>
  </mergeCells>
  <phoneticPr fontId="31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>
        <f ca="1">YEAR</f>
        <v>2024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01.01.2024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31.12.2024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01.01.2024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31.12.2024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01.01.2024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31.12.2024</v>
      </c>
      <c r="H14" s="55"/>
      <c r="I14" s="55"/>
      <c r="J14" s="55"/>
      <c r="L14" s="94" t="s">
        <v>658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651</v>
      </c>
      <c r="B66" s="57" t="s">
        <v>1259</v>
      </c>
      <c r="C66" s="79" t="s">
        <v>651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31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6" t="s">
        <v>1303</v>
      </c>
      <c r="B2" s="176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6" t="s">
        <v>1306</v>
      </c>
      <c r="B5" s="176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6" t="s">
        <v>1308</v>
      </c>
      <c r="B8" s="176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6" t="s">
        <v>1309</v>
      </c>
      <c r="B11" s="176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6" t="s">
        <v>1310</v>
      </c>
      <c r="B14" s="176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6" t="s">
        <v>1312</v>
      </c>
      <c r="B17" s="176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6" t="s">
        <v>1314</v>
      </c>
      <c r="B20" s="176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6" t="s">
        <v>1315</v>
      </c>
      <c r="B23" s="176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31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31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651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651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651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651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651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651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651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651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651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651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651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651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651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651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651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651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651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651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651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651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651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651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651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651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651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651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651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651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651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651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651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651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651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651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651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651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651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651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651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651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651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651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651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651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651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651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651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651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651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651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651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651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651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651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651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651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651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651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651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651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651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651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651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651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651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651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651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651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651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651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651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651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651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651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651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651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651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651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651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651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651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651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651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651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651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651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651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651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651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651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651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651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651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651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651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651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651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651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651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651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651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651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651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651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651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651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651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651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651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651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651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651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651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651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651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651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651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651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651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651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651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651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651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651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651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651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651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651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651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651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31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shtempel</cp:lastModifiedBy>
  <dcterms:created xsi:type="dcterms:W3CDTF">2021-03-11T11:50:48Z</dcterms:created>
  <dcterms:modified xsi:type="dcterms:W3CDTF">2025-03-28T11:38:13Z</dcterms:modified>
</cp:coreProperties>
</file>